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20" windowWidth="2844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T771" i="1"/>
  <c r="Y771" s="1"/>
  <c r="Z771" s="1"/>
  <c r="Z770"/>
  <c r="Z769"/>
  <c r="Y768"/>
  <c r="Z768" s="1"/>
  <c r="Y767"/>
  <c r="Z767" s="1"/>
  <c r="Y766"/>
  <c r="Z766" s="1"/>
  <c r="Z765"/>
  <c r="Z764"/>
  <c r="Z762"/>
  <c r="Z761"/>
  <c r="Y760"/>
  <c r="Z760" s="1"/>
  <c r="Y759"/>
  <c r="Z759" s="1"/>
  <c r="Z758"/>
  <c r="Z757"/>
  <c r="Z756"/>
  <c r="Z755"/>
  <c r="Y755"/>
  <c r="Z754"/>
  <c r="Z753"/>
  <c r="Z752"/>
  <c r="Y752"/>
  <c r="Y751"/>
  <c r="Z751" s="1"/>
  <c r="Z750"/>
  <c r="Y750"/>
  <c r="Z749"/>
  <c r="Z748"/>
  <c r="Z747"/>
  <c r="Y747"/>
  <c r="Y746"/>
  <c r="Z746" s="1"/>
  <c r="Z745"/>
  <c r="Z744"/>
  <c r="Y743"/>
  <c r="Z743" s="1"/>
  <c r="Z742"/>
  <c r="Y742"/>
  <c r="Y741"/>
  <c r="Z741" s="1"/>
  <c r="Z740"/>
  <c r="Z739"/>
  <c r="Y738"/>
  <c r="Z738" s="1"/>
  <c r="Z737"/>
  <c r="Z736"/>
  <c r="Y735"/>
  <c r="Z735" s="1"/>
  <c r="Z734"/>
  <c r="Z733"/>
  <c r="Y732"/>
  <c r="Z732" s="1"/>
  <c r="Z731"/>
  <c r="Z730"/>
  <c r="Z729"/>
  <c r="Y728"/>
  <c r="Z728" s="1"/>
  <c r="Y727"/>
  <c r="Z727" s="1"/>
  <c r="Z726"/>
  <c r="Z725"/>
  <c r="Z724"/>
  <c r="Z723"/>
  <c r="Y723"/>
  <c r="Z722"/>
  <c r="Z721"/>
  <c r="Z720"/>
  <c r="Y720"/>
  <c r="Y719"/>
  <c r="Z719" s="1"/>
  <c r="Z718"/>
  <c r="Y717"/>
  <c r="Z717" s="1"/>
  <c r="Z716"/>
  <c r="Z715"/>
  <c r="Y715"/>
  <c r="Y714"/>
  <c r="Z714" s="1"/>
  <c r="Z713"/>
  <c r="Y713"/>
  <c r="Y712"/>
  <c r="Z712" s="1"/>
  <c r="Z711"/>
  <c r="Z710"/>
  <c r="Z709"/>
  <c r="R708"/>
  <c r="Y708" s="1"/>
  <c r="Z708" s="1"/>
  <c r="Z707"/>
  <c r="Z706"/>
  <c r="Z705"/>
  <c r="Y704"/>
  <c r="Z704" s="1"/>
  <c r="R704"/>
  <c r="Z703"/>
  <c r="R703"/>
  <c r="Z702"/>
  <c r="R702"/>
  <c r="Z701"/>
  <c r="R701"/>
  <c r="Z700"/>
  <c r="R700"/>
  <c r="Z699"/>
  <c r="R699"/>
  <c r="Z698"/>
  <c r="R698"/>
  <c r="Z697"/>
  <c r="R697"/>
  <c r="Z696"/>
  <c r="R696"/>
  <c r="Z695"/>
  <c r="R695"/>
  <c r="Z694"/>
  <c r="Z693"/>
  <c r="Z692"/>
  <c r="Z691"/>
  <c r="Z690"/>
  <c r="Z689"/>
  <c r="Z688"/>
  <c r="Z687"/>
  <c r="Z686"/>
  <c r="Z685"/>
  <c r="Z684"/>
  <c r="Z683"/>
  <c r="Z682"/>
  <c r="Y682"/>
  <c r="Z681"/>
  <c r="Z680"/>
  <c r="Z679"/>
  <c r="Z678"/>
  <c r="Z677"/>
  <c r="Z676"/>
  <c r="Z675"/>
  <c r="Z674"/>
  <c r="Z673"/>
  <c r="Z672"/>
  <c r="Z671"/>
  <c r="Z670"/>
  <c r="Y669"/>
  <c r="Z669" s="1"/>
  <c r="Z668"/>
  <c r="Z667"/>
  <c r="Y664"/>
  <c r="Z664" s="1"/>
  <c r="Y663"/>
  <c r="Z663" s="1"/>
  <c r="Z662"/>
  <c r="Y661"/>
  <c r="Z661" s="1"/>
  <c r="Z660"/>
  <c r="Y659"/>
  <c r="Z659" s="1"/>
  <c r="Y658"/>
  <c r="Z658" s="1"/>
  <c r="Y656"/>
  <c r="Z656" s="1"/>
  <c r="Z655"/>
  <c r="Z654"/>
  <c r="Z653"/>
  <c r="Z652"/>
  <c r="Y651"/>
  <c r="Z651" s="1"/>
  <c r="Z650"/>
  <c r="Y649"/>
  <c r="Z649" s="1"/>
  <c r="Y648"/>
  <c r="Z648" s="1"/>
  <c r="T647"/>
  <c r="Y647" s="1"/>
  <c r="Z647" s="1"/>
  <c r="Z646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Z630"/>
  <c r="Y630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Z603"/>
  <c r="Y603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Z544"/>
  <c r="Y544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Z424"/>
  <c r="Y424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Z312"/>
  <c r="Y312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<sst xmlns="http://schemas.openxmlformats.org/spreadsheetml/2006/main" count="9170" uniqueCount="1819">
  <si>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</si>
  <si>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</si>
  <si>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</si>
  <si>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</si>
  <si>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</si>
  <si>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</si>
  <si>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</si>
  <si>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</si>
  <si>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</si>
  <si>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</si>
  <si>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</si>
  <si>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</si>
  <si>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</si>
  <si>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</si>
  <si>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</si>
  <si>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</si>
  <si>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</si>
  <si>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</si>
  <si>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</si>
  <si>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</si>
  <si>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</si>
  <si>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</si>
  <si>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</si>
  <si>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</si>
  <si>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</si>
  <si>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</si>
  <si>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</si>
  <si>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</si>
  <si>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</si>
  <si>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</si>
  <si>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</si>
  <si>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</si>
  <si>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</si>
  <si>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</si>
  <si>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</si>
  <si>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</si>
  <si>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</si>
  <si>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</si>
  <si>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</si>
  <si>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</si>
  <si>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</si>
  <si>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</si>
  <si>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</si>
  <si>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</si>
  <si>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</si>
  <si>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</si>
  <si>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</si>
  <si>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</si>
  <si>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</si>
  <si>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</si>
  <si>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</si>
  <si>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</si>
  <si>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</si>
  <si>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</si>
  <si>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</si>
  <si>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</si>
  <si>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</si>
  <si>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</si>
  <si>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</si>
  <si>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</si>
  <si>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</si>
  <si>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</si>
  <si>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</si>
  <si>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</si>
  <si>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</si>
  <si>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</si>
  <si>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</si>
  <si>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</si>
  <si>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</si>
  <si>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</si>
  <si>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</si>
  <si>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</si>
  <si>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</si>
  <si>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</si>
  <si>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</si>
  <si>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</si>
  <si>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</si>
  <si>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</si>
  <si>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</si>
  <si>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</si>
  <si>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</si>
  <si>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</si>
  <si>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</si>
  <si>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</si>
  <si>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</si>
  <si>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</si>
  <si>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</si>
  <si>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</si>
  <si>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</si>
  <si>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</si>
  <si>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</si>
  <si>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</si>
  <si>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</si>
  <si>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</si>
  <si>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</si>
  <si>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</si>
  <si>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</si>
  <si>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</si>
  <si>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</si>
  <si>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</si>
  <si>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</si>
  <si>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</si>
  <si>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</si>
  <si>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</si>
  <si>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</si>
  <si>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</si>
  <si>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</si>
  <si>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</si>
  <si>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</si>
  <si>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</si>
  <si>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</si>
  <si>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</si>
  <si>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</si>
  <si>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</si>
  <si>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</si>
  <si>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</si>
  <si>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</si>
  <si>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</si>
  <si>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</si>
  <si>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</si>
  <si>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</si>
  <si>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</si>
  <si>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</si>
  <si>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</si>
  <si>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</si>
  <si>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</si>
  <si>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</si>
  <si>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</si>
  <si>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</si>
  <si>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</si>
  <si>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</si>
  <si>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</si>
  <si>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</si>
  <si>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</si>
  <si>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</si>
  <si>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</si>
  <si>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</si>
  <si>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</si>
  <si>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</si>
  <si>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</si>
  <si>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</si>
  <si>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</si>
  <si>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</si>
  <si>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</si>
  <si>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</si>
  <si>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</si>
  <si>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</si>
  <si>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</si>
  <si>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</si>
  <si>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</si>
  <si>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</si>
  <si>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</si>
  <si>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</si>
  <si>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</si>
  <si>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</si>
  <si>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</si>
  <si>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</si>
  <si>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</si>
  <si>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</si>
  <si>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</si>
  <si>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</si>
  <si>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</si>
  <si>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</si>
  <si>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</si>
  <si>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</si>
  <si>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</si>
  <si>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</si>
  <si>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</si>
  <si>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</si>
  <si>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</si>
  <si>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</si>
  <si>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</si>
  <si>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</si>
  <si>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</si>
  <si>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</si>
  <si>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</si>
  <si>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</si>
  <si>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</si>
  <si>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</si>
  <si>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</si>
  <si>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</si>
  <si>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</si>
  <si>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</si>
  <si>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</si>
  <si>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</si>
  <si>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</si>
  <si>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</si>
  <si>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</si>
  <si>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</si>
  <si>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</si>
  <si>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</si>
  <si>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</si>
  <si>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</si>
  <si>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</si>
  <si>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</si>
  <si>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</si>
  <si>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</si>
  <si>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</si>
  <si>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</si>
  <si>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</si>
  <si>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</si>
  <si>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</si>
  <si>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</si>
  <si>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</si>
  <si>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</si>
  <si>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</si>
  <si>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</si>
  <si>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</si>
  <si>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</si>
  <si>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</si>
  <si>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</si>
  <si>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</si>
  <si>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</si>
  <si>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</si>
  <si>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</si>
  <si>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</si>
  <si>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</si>
  <si>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</si>
  <si>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</si>
  <si>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</si>
  <si>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</si>
  <si>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</si>
  <si>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</si>
  <si>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</si>
  <si>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</si>
  <si>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</si>
  <si>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</si>
  <si>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</si>
  <si>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</si>
  <si>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</si>
  <si>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</si>
  <si>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</si>
  <si>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</si>
  <si>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</si>
  <si>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</si>
  <si>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</si>
  <si>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</si>
  <si>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</si>
  <si>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</si>
  <si>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</si>
  <si>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</si>
  <si>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</si>
  <si>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</si>
  <si>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</si>
  <si>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</si>
  <si>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</si>
  <si>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</si>
  <si>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</si>
  <si>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</si>
  <si>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</si>
  <si>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</si>
  <si>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</si>
  <si>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</si>
  <si>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</si>
  <si>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</si>
  <si>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</si>
  <si>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</si>
  <si>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</si>
  <si>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</si>
  <si>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</si>
  <si>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</si>
  <si>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</si>
  <si>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</si>
  <si>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</si>
  <si>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</si>
  <si>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</si>
  <si>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</si>
  <si>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</si>
  <si>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</si>
  <si>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</si>
  <si>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</si>
  <si>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</si>
  <si>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</si>
  <si>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</si>
  <si>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</si>
  <si>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</si>
  <si>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</si>
  <si>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</si>
  <si>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</si>
  <si>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</si>
  <si>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</si>
  <si>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</si>
  <si>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</si>
  <si>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</si>
  <si>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</si>
  <si>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</si>
  <si>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</si>
  <si>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</si>
  <si>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</si>
  <si>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</si>
  <si>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</si>
  <si>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</si>
  <si>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</si>
  <si>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</si>
  <si>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</si>
  <si>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</si>
  <si>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</si>
  <si>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</si>
  <si>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</si>
  <si>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</si>
  <si>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</si>
  <si>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</si>
  <si>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</si>
  <si>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</si>
  <si>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</si>
  <si>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</si>
  <si>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</si>
  <si>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</si>
  <si>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</si>
  <si>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</si>
  <si>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</si>
  <si>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</si>
  <si>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</si>
  <si>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</si>
  <si>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</si>
  <si>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</si>
  <si>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</si>
  <si>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</si>
  <si>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</si>
  <si>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</si>
  <si>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</si>
  <si>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</si>
  <si>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</si>
  <si>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</si>
  <si>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</si>
  <si>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</si>
  <si>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</si>
  <si>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</si>
  <si>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</si>
  <si>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</si>
  <si>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</si>
  <si>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</si>
  <si>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</si>
  <si>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</si>
  <si>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</si>
  <si>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</si>
  <si>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</si>
  <si>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</si>
  <si>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</si>
  <si>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</si>
  <si>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</si>
  <si>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</si>
  <si>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</si>
  <si>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</si>
  <si>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</si>
  <si>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</si>
  <si>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</si>
  <si>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</si>
  <si>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</si>
  <si>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</si>
  <si>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</si>
  <si>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</si>
  <si>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</si>
  <si>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</si>
  <si>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</si>
  <si>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</si>
  <si>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</si>
  <si>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</si>
  <si>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</si>
  <si>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</si>
  <si>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</si>
  <si>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</si>
  <si>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</si>
  <si>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</si>
  <si>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</si>
  <si>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</si>
  <si>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</si>
  <si>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</si>
  <si>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</si>
  <si>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</si>
  <si>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</si>
  <si>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</si>
  <si>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</si>
  <si>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</si>
  <si>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</si>
  <si>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</si>
  <si>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</si>
  <si>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</si>
  <si>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</si>
  <si>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</si>
  <si>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</si>
  <si>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</si>
  <si>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</si>
  <si>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</si>
  <si>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</si>
  <si>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</si>
  <si>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</si>
  <si>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</si>
  <si>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</si>
  <si>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</si>
  <si>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</si>
  <si>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</si>
  <si>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</si>
  <si>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</si>
  <si>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</si>
  <si>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</si>
  <si>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</si>
  <si>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</si>
  <si>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</si>
  <si>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</si>
  <si>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</si>
  <si>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</si>
  <si>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</si>
  <si>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</si>
  <si>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</si>
  <si>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</si>
  <si>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</si>
  <si>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</si>
  <si>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</si>
  <si>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</si>
  <si>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</si>
  <si>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</si>
  <si>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</si>
  <si>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</si>
  <si>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</si>
  <si>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</si>
  <si>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</si>
  <si>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</si>
  <si>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</si>
  <si>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</si>
  <si>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</si>
  <si>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</si>
  <si>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</si>
  <si>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</si>
  <si>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</si>
  <si>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</si>
  <si>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</si>
  <si>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</si>
  <si>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</si>
  <si>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</si>
  <si>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</si>
  <si>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</si>
  <si>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</si>
  <si>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</si>
  <si>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</si>
  <si>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</si>
  <si>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</si>
  <si>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</si>
  <si>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</si>
  <si>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</si>
  <si>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</si>
  <si>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</si>
  <si>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</si>
  <si>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</si>
  <si>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</si>
  <si>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</si>
  <si>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</si>
  <si>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</si>
  <si>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</si>
  <si>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</si>
  <si>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</si>
  <si>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</si>
  <si>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</si>
  <si>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</si>
  <si>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</si>
  <si>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</si>
  <si>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</si>
  <si>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</si>
  <si>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</si>
  <si>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</si>
  <si>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</si>
  <si>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</si>
  <si>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</si>
  <si>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</si>
  <si>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</si>
  <si>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</si>
  <si>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</si>
  <si>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</si>
  <si>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</si>
  <si>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</si>
  <si>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</si>
  <si>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</si>
  <si>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</si>
  <si>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</si>
  <si>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</si>
  <si>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</si>
  <si>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</si>
  <si>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</si>
  <si>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</si>
  <si>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</si>
  <si>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</si>
  <si>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</si>
  <si>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</si>
  <si>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</si>
  <si>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</si>
  <si>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</si>
  <si>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</si>
  <si>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</si>
  <si>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</si>
  <si>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</si>
  <si>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</si>
  <si>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</si>
  <si>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</si>
  <si>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</si>
  <si>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</si>
  <si>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</si>
  <si>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</si>
  <si>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</si>
  <si>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</si>
  <si>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</si>
  <si>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</si>
  <si>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</si>
  <si>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</si>
  <si>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</si>
  <si>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</si>
  <si>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</si>
  <si>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</si>
  <si>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</si>
  <si>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</si>
  <si>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</si>
  <si>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</si>
  <si>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</si>
  <si>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</si>
  <si>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</si>
  <si>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</si>
  <si>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</si>
  <si>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</si>
  <si>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</si>
  <si>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</si>
  <si>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</si>
  <si>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</si>
  <si>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</si>
  <si>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</si>
  <si>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</si>
  <si>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</si>
  <si>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</si>
  <si>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</si>
  <si>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</si>
  <si>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</si>
  <si>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</si>
  <si>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</si>
  <si>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</si>
  <si>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</si>
  <si>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</si>
  <si>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</si>
  <si>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</si>
  <si>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</si>
  <si>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</si>
  <si>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</si>
  <si>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</si>
  <si>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</si>
  <si>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</si>
  <si>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</si>
  <si>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</si>
  <si>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</si>
  <si>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</si>
  <si>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</si>
  <si>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</si>
  <si>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</si>
  <si>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</si>
  <si>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</si>
  <si>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</si>
  <si>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</si>
  <si>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</si>
  <si>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</si>
  <si>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</si>
  <si>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</si>
  <si>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</si>
  <si>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</si>
  <si>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</si>
  <si>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</si>
  <si>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</si>
  <si>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</si>
  <si>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</si>
  <si>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</si>
  <si>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</si>
  <si>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</si>
  <si>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</si>
  <si>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</si>
  <si>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</si>
  <si>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</si>
  <si>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</si>
  <si>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</si>
  <si>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</si>
  <si>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</si>
  <si>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</si>
  <si>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</si>
  <si>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</si>
  <si>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</si>
  <si>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</si>
  <si>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</si>
  <si>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</si>
  <si>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</si>
  <si>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</si>
  <si>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</si>
  <si>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</si>
  <si>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</si>
  <si>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</si>
  <si>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</si>
  <si>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</si>
  <si>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</si>
  <si>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</si>
  <si>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</si>
  <si>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</si>
  <si>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</si>
  <si>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</si>
  <si>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</si>
  <si>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</si>
  <si>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</si>
  <si>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</si>
  <si>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</si>
  <si>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</si>
  <si>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</si>
  <si>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</si>
  <si>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</si>
  <si>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</si>
  <si>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</si>
  <si>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</si>
  <si>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</si>
  <si>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</si>
  <si>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</si>
  <si>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</si>
  <si>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</si>
  <si>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</si>
  <si>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</si>
  <si>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</si>
  <si>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</si>
  <si>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</si>
  <si>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</si>
  <si>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</si>
  <si>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</si>
  <si>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</si>
  <si>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</si>
  <si>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</si>
  <si>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</si>
  <si>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</si>
  <si>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</si>
  <si>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</si>
  <si>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</si>
  <si>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</si>
  <si>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</si>
  <si>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</si>
  <si>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</si>
  <si>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</si>
  <si>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</si>
  <si>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</si>
  <si>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</si>
  <si>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</si>
  <si>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</si>
  <si>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</si>
  <si>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</si>
  <si>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</si>
  <si>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</si>
  <si>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</si>
  <si>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</si>
  <si>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</si>
  <si>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</si>
  <si>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</si>
  <si>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</si>
  <si>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</si>
  <si>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</si>
  <si>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</si>
  <si>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</si>
  <si>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</si>
  <si>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</si>
  <si>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</si>
  <si>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</si>
  <si>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</si>
  <si>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</si>
  <si>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</si>
  <si>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</si>
  <si>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</si>
  <si>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</si>
  <si>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</si>
  <si>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</si>
  <si>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</si>
  <si>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</si>
  <si>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</si>
  <si>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</si>
  <si>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</si>
  <si>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</si>
  <si>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</si>
  <si>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</si>
  <si>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</si>
  <si>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</si>
  <si>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</si>
  <si>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</si>
  <si>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</si>
  <si>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</si>
  <si>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</si>
  <si>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</si>
  <si>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</si>
  <si>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</si>
  <si>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</si>
  <si>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</si>
  <si>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</si>
  <si>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</si>
  <si>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</si>
  <si>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</si>
  <si>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</si>
  <si>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</si>
  <si>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</si>
  <si>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</si>
  <si>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</si>
  <si>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</si>
  <si>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</si>
  <si>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</si>
  <si>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</si>
  <si>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</si>
  <si>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</si>
  <si>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</si>
  <si>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</si>
  <si>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</si>
  <si>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</si>
  <si>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</si>
  <si>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</si>
  <si>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</si>
  <si>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</si>
  <si>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</si>
  <si>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</si>
  <si>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</si>
  <si>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</si>
  <si>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</si>
  <si>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</si>
  <si>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</si>
  <si>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</si>
  <si>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</si>
  <si>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</si>
  <si>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</si>
  <si>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</si>
  <si>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</si>
  <si>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</si>
  <si>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</si>
  <si>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</si>
  <si>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</si>
  <si>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</si>
  <si>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</si>
  <si>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</si>
  <si>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</si>
  <si>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</si>
  <si>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</si>
  <si>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</si>
  <si>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</si>
  <si>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</si>
  <si>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</si>
  <si>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</si>
  <si>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</si>
  <si>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</si>
  <si>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</si>
  <si>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</si>
  <si>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</si>
  <si>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</si>
  <si>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</si>
  <si>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</si>
  <si>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</si>
  <si>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</si>
  <si>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</si>
  <si>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</si>
  <si>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</si>
  <si>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</si>
  <si>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</si>
  <si>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</si>
  <si>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</si>
  <si>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</si>
  <si>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</si>
  <si>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</si>
  <si>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</si>
  <si>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</si>
  <si>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</si>
  <si>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</si>
  <si>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</si>
  <si>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</si>
  <si>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</si>
  <si>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</si>
  <si>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</si>
  <si>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</si>
  <si>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</si>
  <si>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</si>
  <si>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</si>
  <si>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</si>
  <si>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</si>
  <si>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</si>
  <si>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</si>
  <si>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</si>
  <si>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</si>
  <si>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</si>
  <si>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</si>
  <si>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</si>
  <si>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</si>
  <si>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</si>
  <si>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</si>
  <si>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</si>
  <si>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</si>
  <si>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</si>
  <si>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</si>
  <si>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</si>
  <si>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</si>
  <si>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</si>
  <si>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</si>
  <si>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</si>
  <si>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</si>
  <si>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</si>
  <si>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</si>
  <si>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</si>
  <si>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</si>
  <si>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</si>
  <si>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</si>
  <si>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</si>
  <si>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</si>
  <si>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</si>
  <si>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</si>
  <si>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</si>
  <si>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</si>
  <si>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</si>
  <si>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</si>
  <si>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</si>
  <si>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</si>
  <si>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</si>
  <si>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</si>
  <si>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</si>
  <si>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</si>
  <si>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</si>
  <si>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</si>
  <si>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</si>
  <si>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</si>
  <si>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</si>
  <si>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</si>
  <si>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</si>
  <si>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</si>
  <si>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</si>
  <si>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</si>
  <si>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</si>
  <si>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</si>
  <si>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</si>
  <si>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</si>
  <si>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</si>
  <si>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</si>
  <si>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</si>
  <si>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</si>
  <si>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</si>
  <si>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</si>
  <si>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</si>
  <si>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</si>
  <si>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</si>
  <si>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</si>
  <si>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</si>
  <si>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</si>
  <si>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</si>
  <si>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</si>
  <si>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</si>
  <si>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</si>
  <si>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</si>
  <si>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</si>
  <si>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</si>
  <si>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</si>
  <si>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</si>
  <si>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</si>
  <si>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</si>
  <si>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</si>
  <si>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</si>
  <si>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</si>
  <si>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</si>
  <si>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</si>
  <si>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</si>
  <si>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</si>
  <si>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</si>
  <si>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</si>
  <si>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</si>
  <si>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</si>
  <si>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</si>
  <si>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</si>
  <si>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</si>
  <si>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</si>
  <si>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</si>
  <si>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</si>
  <si>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</si>
  <si>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</si>
  <si>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</si>
  <si>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</si>
  <si>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</si>
  <si>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</si>
  <si>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</si>
  <si>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</si>
  <si>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</si>
  <si>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</si>
  <si>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</si>
  <si>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</si>
  <si>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</si>
  <si>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</si>
  <si>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</si>
  <si>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</si>
  <si>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</si>
  <si>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</si>
  <si>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</si>
  <si>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</si>
  <si>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</si>
  <si>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</si>
  <si>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</si>
  <si>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</si>
  <si>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</si>
  <si>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</si>
  <si>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</si>
  <si>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</si>
  <si>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</si>
  <si>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</si>
  <si>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</si>
  <si>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</si>
  <si>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</si>
  <si>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</si>
  <si>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</si>
  <si>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</si>
  <si>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</si>
  <si>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</si>
  <si>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</si>
  <si>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</si>
  <si>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</si>
  <si>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</si>
  <si>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</si>
  <si>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</si>
  <si>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</si>
  <si>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</si>
  <si>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</si>
  <si>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</si>
  <si>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</si>
  <si>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</si>
  <si>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</si>
  <si>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</si>
  <si>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</si>
  <si>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</si>
  <si>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</si>
  <si>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</si>
  <si>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</si>
  <si>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</si>
  <si>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</si>
  <si>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</si>
  <si>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</si>
  <si>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</si>
  <si>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</si>
  <si>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</si>
  <si>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</si>
  <si>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</si>
  <si>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</si>
  <si>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</si>
  <si>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</si>
  <si>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</si>
  <si>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</si>
  <si>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</si>
  <si>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</si>
  <si>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</si>
  <si>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</si>
  <si>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</si>
  <si>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</si>
  <si>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</si>
  <si>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</si>
  <si>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</si>
  <si>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</si>
  <si>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</si>
  <si>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</si>
  <si>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</si>
  <si>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</si>
  <si>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</si>
  <si>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</si>
  <si>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</si>
  <si>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</si>
  <si>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</si>
  <si>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</si>
  <si>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</si>
  <si>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</si>
  <si>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</si>
  <si>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</si>
  <si>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</si>
  <si>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</si>
  <si>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</si>
  <si>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</si>
  <si>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</si>
  <si>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</si>
  <si>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</si>
  <si>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</si>
  <si>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</si>
  <si>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</si>
  <si>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</si>
  <si>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</si>
  <si>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</si>
  <si>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</si>
  <si>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</si>
  <si>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</si>
  <si>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</si>
  <si>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</si>
  <si>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</si>
  <si>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</si>
  <si>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</si>
  <si>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</si>
  <si>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</si>
  <si>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</si>
  <si>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</si>
  <si>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</si>
  <si>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</si>
  <si>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</si>
  <si>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</si>
  <si>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</si>
  <si>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</si>
  <si>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</si>
  <si>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</si>
  <si>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</si>
  <si>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</si>
  <si>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</si>
  <si>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</si>
  <si>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</si>
  <si>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</si>
  <si>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</si>
  <si>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</si>
  <si>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</si>
  <si>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</si>
  <si>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</si>
  <si>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</si>
  <si>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</si>
  <si>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</si>
  <si>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</si>
  <si>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</si>
  <si>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</si>
  <si>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</si>
  <si>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</si>
  <si>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</si>
  <si>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</si>
  <si>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</si>
  <si>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</si>
  <si>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</si>
  <si>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</si>
  <si>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</si>
  <si>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</si>
  <si>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</si>
  <si>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</si>
  <si>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</si>
  <si>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</si>
  <si>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</si>
  <si>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</si>
  <si>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</si>
  <si>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</si>
  <si>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</si>
  <si>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</si>
  <si>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</si>
  <si>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</si>
  <si>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</si>
  <si>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</si>
  <si>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</si>
  <si>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</si>
  <si>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</si>
  <si>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</si>
  <si>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</si>
  <si>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</si>
  <si>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</si>
  <si>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</si>
  <si>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</si>
  <si>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</si>
  <si>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</si>
  <si>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</si>
  <si>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</si>
  <si>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</si>
  <si>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</si>
  <si>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</si>
  <si>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</si>
  <si>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</si>
  <si>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</si>
  <si>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</si>
  <si>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</si>
  <si>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</si>
  <si>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</si>
  <si>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</si>
  <si>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</si>
  <si>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</si>
  <si>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</si>
  <si>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</si>
  <si>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</si>
  <si>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</si>
  <si>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</si>
  <si>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</si>
  <si>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</si>
  <si>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</si>
  <si>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</si>
  <si>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</si>
  <si>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</si>
  <si>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</si>
  <si>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</si>
  <si>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</si>
  <si>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</si>
  <si>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</si>
  <si>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</si>
  <si>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</si>
  <si>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</si>
  <si>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</si>
  <si>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</si>
  <si>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</si>
  <si>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</si>
  <si>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</si>
  <si>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</si>
  <si>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</si>
  <si>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</si>
  <si>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</si>
  <si>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</si>
  <si>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</si>
  <si>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</si>
  <si>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</si>
  <si>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</si>
  <si>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</si>
  <si>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</si>
  <si>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</si>
  <si>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</si>
  <si>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</si>
  <si>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</si>
  <si>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</si>
  <si>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</si>
  <si>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</si>
  <si>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</si>
  <si>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</si>
  <si>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</si>
  <si>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</si>
  <si>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</si>
  <si>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</si>
  <si>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</si>
  <si>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</si>
  <si>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</si>
  <si>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</si>
  <si>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</si>
  <si>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</si>
  <si>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</si>
  <si>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</si>
  <si>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</si>
  <si>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</si>
  <si>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</si>
  <si>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</si>
  <si>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</si>
  <si>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</si>
  <si>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</si>
  <si>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</si>
  <si>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</si>
  <si>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</si>
  <si>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</si>
  <si>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</si>
  <si>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</si>
  <si>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</si>
  <si>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</si>
  <si>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</si>
  <si>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</si>
  <si>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</si>
  <si>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</si>
  <si>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</si>
  <si>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</si>
  <si>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</si>
  <si>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</si>
  <si>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</si>
  <si>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</si>
  <si>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</si>
  <si>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</si>
  <si>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</si>
  <si>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</si>
  <si>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</si>
  <si>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</si>
  <si>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</si>
  <si>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</si>
  <si>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</si>
  <si>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</si>
  <si>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</si>
  <si>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</si>
  <si>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</si>
  <si>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</si>
  <si>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</si>
  <si>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</si>
  <si>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</si>
  <si>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</si>
  <si>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</si>
  <si>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</si>
  <si>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</si>
  <si>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</si>
  <si>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</si>
  <si>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</si>
  <si>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</si>
  <si>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</si>
  <si>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</si>
  <si>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</si>
  <si>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</si>
  <si>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</si>
  <si>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</si>
  <si>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</si>
  <si>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</si>
  <si>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</si>
  <si>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</si>
  <si>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</si>
  <si>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</si>
  <si>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</si>
  <si>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</si>
  <si>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</si>
  <si>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</si>
  <si>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</si>
  <si>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</si>
  <si>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</si>
  <si>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</si>
  <si>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</si>
  <si>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</si>
  <si>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</si>
  <si>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</si>
  <si>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</si>
  <si>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</si>
  <si>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</si>
  <si>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</si>
  <si>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</si>
  <si>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</si>
  <si>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</si>
  <si>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</si>
  <si>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</si>
  <si>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</si>
  <si>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</si>
  <si>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</si>
  <si>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</si>
  <si>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</si>
  <si>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</si>
  <si>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</si>
  <si>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</si>
  <si>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</si>
  <si>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</si>
  <si>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</si>
  <si>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</si>
  <si>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</si>
  <si>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</si>
  <si>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</si>
  <si>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</si>
  <si>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</si>
  <si>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</si>
  <si>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</si>
  <si>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</si>
  <si>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</si>
  <si>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</si>
  <si>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</si>
  <si>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</si>
  <si>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</si>
  <si>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</si>
  <si>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</si>
  <si>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</si>
  <si>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</si>
  <si>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</si>
  <si>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</si>
  <si>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</si>
  <si>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</si>
  <si>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</si>
  <si>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</si>
  <si>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</si>
  <si>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</si>
  <si>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</si>
  <si>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</si>
  <si>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</si>
  <si>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</si>
  <si>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</si>
  <si>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</si>
  <si>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</si>
  <si>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</si>
  <si>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</si>
  <si>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</si>
  <si>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</si>
  <si>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</si>
  <si>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</si>
  <si>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</si>
  <si>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</si>
  <si>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</si>
  <si>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</si>
  <si>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</si>
  <si>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</si>
  <si>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</si>
  <si>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</si>
  <si>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</si>
  <si>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</si>
  <si>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</si>
  <si>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</si>
  <si>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</si>
  <si>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</si>
  <si>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</si>
  <si>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</si>
  <si>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</si>
  <si>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</si>
  <si>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</si>
  <si>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</si>
  <si>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</si>
  <si>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</si>
  <si>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</si>
  <si>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</si>
  <si>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</si>
  <si>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</si>
  <si>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</si>
  <si>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</si>
  <si>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</si>
  <si>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</si>
  <si>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</si>
  <si>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</si>
  <si>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</si>
  <si>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</si>
  <si>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</si>
  <si>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</si>
  <si>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</si>
  <si>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</si>
  <si>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</si>
  <si>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</si>
  <si>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</si>
  <si>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</si>
  <si>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</si>
  <si>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</si>
  <si>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</si>
  <si>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</si>
  <si>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</si>
  <si>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</si>
  <si>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</si>
  <si>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</si>
  <si>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</si>
  <si>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</si>
  <si>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</si>
  <si>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</si>
  <si>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</si>
  <si>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</si>
  <si>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</si>
  <si>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</si>
  <si>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</si>
  <si>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</si>
  <si>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</si>
  <si>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</si>
  <si>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</si>
  <si>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</si>
  <si>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</si>
  <si>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</si>
  <si>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</si>
  <si>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</si>
  <si>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</si>
  <si>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</si>
  <si>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</si>
  <si>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</si>
  <si>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</si>
  <si>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</si>
  <si>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</si>
  <si>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</si>
  <si>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</si>
  <si>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</si>
  <si>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</si>
  <si>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</si>
  <si>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</si>
  <si>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</si>
  <si>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</si>
  <si>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</si>
  <si>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</si>
  <si>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</si>
  <si>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</si>
  <si>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</si>
  <si>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</si>
  <si>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</si>
  <si>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</si>
  <si>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</si>
  <si>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</si>
  <si>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</si>
  <si>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</si>
  <si>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</si>
  <si>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</si>
  <si>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</si>
  <si>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</si>
  <si>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</si>
  <si>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</si>
  <si>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</si>
  <si>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</si>
  <si>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</si>
  <si>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</si>
  <si>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</si>
  <si>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</si>
  <si>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</si>
  <si>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</si>
  <si>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</si>
  <si>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</si>
  <si>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</si>
  <si>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</si>
  <si>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</si>
  <si>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</si>
  <si>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</si>
  <si>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</si>
  <si>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</si>
  <si>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</si>
  <si>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</si>
  <si>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</si>
  <si>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</si>
  <si>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</si>
  <si>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</si>
  <si>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</si>
  <si>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</si>
  <si>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</si>
  <si>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</si>
  <si>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</si>
  <si>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</si>
  <si>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</si>
  <si>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</si>
  <si>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</si>
  <si>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</si>
  <si>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</si>
  <si>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</si>
  <si>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</si>
  <si>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</si>
  <si>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</si>
  <si>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</si>
  <si>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</si>
  <si>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</si>
  <si>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</si>
  <si>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</si>
  <si>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</si>
  <si>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</si>
  <si>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</si>
  <si>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</si>
  <si>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</si>
  <si>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</si>
  <si>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</si>
  <si>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</si>
  <si>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</si>
  <si>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</si>
  <si>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</si>
  <si>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</si>
  <si>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</si>
  <si>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</si>
  <si>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</si>
  <si>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</si>
  <si>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</si>
  <si>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</si>
  <si>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</si>
  <si>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</si>
  <si>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</si>
  <si>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</si>
  <si>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</si>
  <si>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</si>
  <si>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</si>
  <si>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</si>
  <si>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</si>
  <si>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</si>
  <si>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</si>
  <si>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</si>
  <si>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</si>
  <si>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</si>
  <si>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</si>
  <si>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</si>
  <si>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</si>
  <si>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</si>
  <si>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</si>
  <si>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</si>
  <si>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</si>
  <si>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</si>
  <si>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</si>
  <si>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</si>
  <si>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</si>
  <si>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</si>
  <si>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</si>
  <si>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</si>
  <si>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</si>
  <si>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</si>
  <si>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</si>
  <si>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</si>
  <si>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</si>
  <si>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</si>
  <si>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</si>
  <si>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</si>
  <si>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</si>
  <si>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</si>
  <si>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</si>
  <si>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</si>
  <si>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</si>
  <si>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</si>
  <si>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</si>
  <si>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</si>
  <si>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</si>
  <si>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</si>
  <si>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</si>
  <si>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</si>
  <si>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</si>
  <si>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</si>
  <si>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</si>
  <si>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</si>
  <si>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</si>
  <si>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</si>
  <si>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</si>
  <si>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</si>
  <si>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</si>
  <si>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</si>
  <si>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</si>
  <si>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</si>
  <si>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</si>
  <si>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</si>
  <si>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</si>
  <si>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</si>
  <si>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</si>
  <si>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</si>
  <si>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</si>
  <si>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</si>
  <si>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</si>
  <si>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</si>
  <si>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</si>
  <si>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</si>
  <si>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</si>
  <si>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</si>
  <si>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</si>
  <si>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</si>
  <si>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</si>
  <si>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</si>
  <si>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</si>
  <si>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</si>
  <si>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</si>
  <si>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</si>
  <si>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</si>
  <si>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</si>
  <si>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</si>
  <si>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</si>
  <si>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</si>
  <si>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</si>
  <si>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</si>
  <si>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</si>
  <si>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</si>
  <si>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</si>
  <si>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</si>
  <si>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</si>
  <si>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</si>
  <si>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</si>
  <si>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</si>
  <si>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</si>
  <si>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</si>
  <si>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</si>
  <si>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</si>
  <si>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</si>
  <si>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</si>
  <si>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</si>
  <si>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</si>
  <si>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</si>
  <si>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</si>
  <si>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</si>
  <si>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</si>
  <si>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</si>
  <si>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</si>
  <si>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</si>
  <si>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</si>
  <si>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</si>
  <si>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</si>
  <si>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</si>
  <si>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</si>
  <si>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</si>
  <si>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</si>
  <si>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</si>
  <si>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</si>
  <si>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</si>
  <si>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</si>
  <si>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</si>
  <si>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</si>
  <si>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</si>
  <si>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</si>
  <si>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</si>
  <si>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</si>
  <si>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</si>
  <si>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</si>
  <si>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</si>
  <si>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</si>
  <si>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</si>
  <si>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</si>
  <si>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</si>
  <si>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</si>
  <si>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</si>
  <si>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</si>
  <si>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</si>
  <si>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</si>
  <si>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</si>
  <si>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</si>
  <si>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</si>
  <si>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</si>
  <si>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</si>
  <si>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</si>
  <si>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</si>
  <si>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</si>
  <si>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</si>
  <si>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</si>
  <si>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</si>
  <si>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</si>
  <si>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</si>
  <si>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</si>
  <si>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</si>
  <si>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</si>
  <si>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</si>
  <si>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</si>
  <si>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</si>
  <si>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</si>
  <si>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</si>
  <si>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</si>
  <si>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</si>
  <si>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</si>
  <si>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</si>
  <si>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</si>
  <si>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</si>
  <si>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</si>
  <si>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</si>
  <si>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</si>
  <si>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</si>
  <si>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</si>
  <si>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</si>
  <si>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</si>
  <si>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</si>
  <si>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</si>
  <si>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</si>
  <si>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</si>
  <si>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</si>
  <si>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30-1 Р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</si>
  <si>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</si>
  <si>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</si>
  <si>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</si>
  <si>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</si>
  <si>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</si>
  <si>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</si>
  <si>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</si>
  <si>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</si>
  <si>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</si>
  <si>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</si>
  <si>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</si>
  <si>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</si>
  <si>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</si>
  <si>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</si>
  <si>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</si>
  <si>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</si>
  <si>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</si>
  <si>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</si>
  <si>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</si>
  <si>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</si>
  <si>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</si>
  <si>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</si>
  <si>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</si>
  <si>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</si>
  <si>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</si>
  <si>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</si>
  <si>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</si>
  <si>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</si>
  <si>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</si>
  <si>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</si>
  <si>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</si>
  <si>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</si>
  <si>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</si>
  <si>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</si>
  <si>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</si>
  <si>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</si>
  <si>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</si>
  <si>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</si>
  <si>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</si>
  <si>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</si>
  <si>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</si>
  <si>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</si>
  <si>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</si>
  <si>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</si>
  <si>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</si>
  <si>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</si>
  <si>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</si>
  <si>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</si>
  <si>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</si>
  <si>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</si>
  <si>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</si>
  <si>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</si>
  <si>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</si>
  <si>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</si>
  <si>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</si>
  <si>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</si>
  <si>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</si>
  <si>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</si>
  <si>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</si>
  <si>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</si>
  <si>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</si>
  <si>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</si>
  <si>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</si>
  <si>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</si>
  <si>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</si>
  <si>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</si>
  <si>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</si>
  <si>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</si>
  <si>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</si>
  <si>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</si>
  <si>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</si>
  <si>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</si>
  <si>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</si>
  <si>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</si>
  <si>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</si>
  <si>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</si>
  <si>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</si>
  <si>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</si>
  <si>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</si>
  <si>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</si>
  <si>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</si>
  <si>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15-14 У</t>
  </si>
  <si>
    <t>15-15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</si>
  <si>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</si>
  <si>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</si>
  <si>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</si>
  <si>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</si>
  <si>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</si>
  <si>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</si>
  <si>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</si>
  <si>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</si>
  <si>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</si>
  <si>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</si>
  <si>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</si>
  <si>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</si>
  <si>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</si>
  <si>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</si>
  <si>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</si>
  <si>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</si>
  <si>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</si>
  <si>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</si>
  <si>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</si>
  <si>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</si>
  <si>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</si>
  <si>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</si>
  <si>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</si>
  <si>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</si>
  <si>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</si>
  <si>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</si>
  <si>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</si>
  <si>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</si>
  <si>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</si>
  <si>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</si>
  <si>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</si>
  <si>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</si>
  <si>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</si>
  <si>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</si>
  <si>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</si>
  <si>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</si>
  <si>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</si>
  <si>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</si>
  <si>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</si>
  <si>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</si>
  <si>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</si>
  <si>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</si>
  <si>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</si>
  <si>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</si>
  <si>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</si>
  <si>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</si>
  <si>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</si>
  <si>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</si>
  <si>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</si>
  <si>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</si>
  <si>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</si>
  <si>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</si>
  <si>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</si>
  <si>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</si>
  <si>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</si>
  <si>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</si>
  <si>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</si>
  <si>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</si>
  <si>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</si>
  <si>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</si>
  <si>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</si>
  <si>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</si>
  <si>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</si>
  <si>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</si>
  <si>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</si>
  <si>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</si>
  <si>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</si>
  <si>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</si>
  <si>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</si>
  <si>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</si>
  <si>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</si>
  <si>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</si>
  <si>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</si>
  <si>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</si>
  <si>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</si>
  <si>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</si>
  <si>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</si>
  <si>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</si>
  <si>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</si>
  <si>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</si>
  <si>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</si>
  <si>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</si>
  <si>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</si>
  <si>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</si>
  <si>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</si>
  <si>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</si>
  <si>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</si>
  <si>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</si>
  <si>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</si>
  <si>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</si>
  <si>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</si>
  <si>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</si>
  <si>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</si>
  <si>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</si>
  <si>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</si>
  <si>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</si>
  <si>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</si>
  <si>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</si>
  <si>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</si>
  <si>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</si>
  <si>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</si>
  <si>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</si>
  <si>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</si>
  <si>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</si>
  <si>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</si>
  <si>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</si>
  <si>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</si>
  <si>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</si>
  <si>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</si>
  <si>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</si>
  <si>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</si>
  <si>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</si>
  <si>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</si>
  <si>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</si>
  <si>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</si>
  <si>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</si>
  <si>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</si>
  <si>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</si>
  <si>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41-3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</si>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</sst>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"/>
    <numFmt numFmtId="165" formatCode="#,##0.00_ ;\-#,##0.00\ "/>
    <numFmt numFmtId="166" formatCode="_-* #,##0.00\ _₽_-;\-* #,##0.00\ _₽_-;_-* &quot;-&quot;??\ _₽_-;_-@_-"/>
  </numFmts>
  <fonts count="86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3" fillId="0" borderId="0" applyFont="0" applyFill="0" applyBorder="0" applyAlignment="0" applyProtection="0"/>
  </cellStyleXfs>
  <cellXfs count="124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/>
    <xf numFmtId="0" fontId="21" fillId="2" borderId="12" xfId="0" applyNumberFormat="1" applyFont="1" applyFill="1" applyBorder="1" applyAlignment="1">
      <alignment horizontal="left"/>
    </xf>
    <xf numFmtId="0" fontId="22" fillId="2" borderId="13" xfId="0" applyNumberFormat="1" applyFont="1" applyFill="1" applyBorder="1" applyAlignment="1">
      <alignment horizontal="left"/>
    </xf>
    <xf numFmtId="0" fontId="23" fillId="2" borderId="14" xfId="0" applyNumberFormat="1" applyFont="1" applyFill="1" applyBorder="1" applyAlignment="1">
      <alignment horizontal="left"/>
    </xf>
    <xf numFmtId="0" fontId="24" fillId="2" borderId="3" xfId="0" applyNumberFormat="1" applyFont="1" applyFill="1" applyBorder="1"/>
    <xf numFmtId="0" fontId="25" fillId="2" borderId="2" xfId="0" applyNumberFormat="1" applyFont="1" applyFill="1" applyBorder="1"/>
    <xf numFmtId="0" fontId="26" fillId="2" borderId="8" xfId="0" applyNumberFormat="1" applyFont="1" applyFill="1" applyBorder="1"/>
    <xf numFmtId="0" fontId="27" fillId="2" borderId="4" xfId="0" applyNumberFormat="1" applyFont="1" applyFill="1" applyBorder="1"/>
    <xf numFmtId="0" fontId="28" fillId="2" borderId="15" xfId="0" applyNumberFormat="1" applyFont="1" applyFill="1" applyBorder="1" applyAlignment="1">
      <alignment horizontal="center" vertical="top" wrapText="1"/>
    </xf>
    <xf numFmtId="0" fontId="29" fillId="2" borderId="16" xfId="0" applyNumberFormat="1" applyFont="1" applyFill="1" applyBorder="1" applyAlignment="1">
      <alignment horizontal="center" vertical="top" wrapText="1"/>
    </xf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vertical="center"/>
    </xf>
    <xf numFmtId="0" fontId="32" fillId="2" borderId="1" xfId="0" applyNumberFormat="1" applyFont="1" applyFill="1" applyBorder="1" applyAlignment="1">
      <alignment horizontal="left" vertical="center"/>
    </xf>
    <xf numFmtId="0" fontId="33" fillId="2" borderId="1" xfId="0" applyNumberFormat="1" applyFont="1" applyFill="1" applyBorder="1" applyAlignment="1">
      <alignment horizontal="right"/>
    </xf>
    <xf numFmtId="0" fontId="34" fillId="2" borderId="1" xfId="0" applyNumberFormat="1" applyFont="1" applyFill="1" applyBorder="1"/>
    <xf numFmtId="0" fontId="35" fillId="2" borderId="18" xfId="0" applyNumberFormat="1" applyFont="1" applyFill="1" applyBorder="1" applyAlignment="1">
      <alignment horizontal="center" vertical="top" wrapText="1"/>
    </xf>
    <xf numFmtId="0" fontId="36" fillId="2" borderId="5" xfId="0" applyNumberFormat="1" applyFont="1" applyFill="1" applyBorder="1" applyAlignment="1">
      <alignment horizontal="left"/>
    </xf>
    <xf numFmtId="0" fontId="37" fillId="2" borderId="6" xfId="0" applyNumberFormat="1" applyFont="1" applyFill="1" applyBorder="1" applyAlignment="1">
      <alignment horizontal="left"/>
    </xf>
    <xf numFmtId="0" fontId="65" fillId="2" borderId="1" xfId="0" applyNumberFormat="1" applyFont="1" applyFill="1" applyBorder="1"/>
    <xf numFmtId="0" fontId="66" fillId="2" borderId="1" xfId="0" applyNumberFormat="1" applyFont="1" applyFill="1" applyBorder="1"/>
    <xf numFmtId="0" fontId="67" fillId="2" borderId="1" xfId="0" applyNumberFormat="1" applyFont="1" applyFill="1" applyBorder="1" applyAlignment="1">
      <alignment wrapText="1"/>
    </xf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/>
    <xf numFmtId="0" fontId="71" fillId="2" borderId="1" xfId="0" applyNumberFormat="1" applyFont="1" applyFill="1" applyBorder="1" applyAlignment="1">
      <alignment horizontal="center"/>
    </xf>
    <xf numFmtId="0" fontId="73" fillId="2" borderId="1" xfId="0" applyNumberFormat="1" applyFont="1" applyFill="1" applyBorder="1" applyAlignment="1">
      <alignment horizontal="left" wrapText="1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horizontal="left"/>
    </xf>
    <xf numFmtId="0" fontId="76" fillId="2" borderId="1" xfId="0" applyNumberFormat="1" applyFont="1" applyFill="1" applyBorder="1" applyAlignment="1">
      <alignment wrapText="1"/>
    </xf>
    <xf numFmtId="0" fontId="77" fillId="2" borderId="1" xfId="0" applyNumberFormat="1" applyFont="1" applyFill="1" applyBorder="1"/>
    <xf numFmtId="49" fontId="79" fillId="2" borderId="1" xfId="0" applyNumberFormat="1" applyFont="1" applyFill="1" applyBorder="1"/>
    <xf numFmtId="0" fontId="81" fillId="2" borderId="1" xfId="0" applyNumberFormat="1" applyFont="1" applyFill="1" applyBorder="1" applyAlignment="1">
      <alignment vertical="center"/>
    </xf>
    <xf numFmtId="0" fontId="82" fillId="2" borderId="1" xfId="0" applyNumberFormat="1" applyFont="1" applyFill="1" applyBorder="1"/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0" fontId="1" fillId="4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1" fillId="4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0" fontId="1" fillId="4" borderId="5" xfId="0" applyNumberFormat="1" applyFont="1" applyFill="1" applyBorder="1" applyAlignment="1">
      <alignment horizontal="left" wrapText="1"/>
    </xf>
    <xf numFmtId="4" fontId="1" fillId="3" borderId="5" xfId="1" applyNumberFormat="1" applyFont="1" applyFill="1" applyBorder="1" applyAlignment="1">
      <alignment horizontal="left"/>
    </xf>
    <xf numFmtId="164" fontId="84" fillId="4" borderId="5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left"/>
    </xf>
    <xf numFmtId="0" fontId="18" fillId="0" borderId="1" xfId="0" applyFont="1" applyBorder="1"/>
    <xf numFmtId="0" fontId="18" fillId="0" borderId="5" xfId="0" applyFont="1" applyBorder="1"/>
    <xf numFmtId="0" fontId="84" fillId="3" borderId="5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0" fontId="1" fillId="4" borderId="1" xfId="0" applyNumberFormat="1" applyFont="1" applyFill="1" applyBorder="1" applyAlignment="1">
      <alignment horizontal="center"/>
    </xf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1" fillId="4" borderId="34" xfId="0" applyFont="1" applyFill="1" applyBorder="1" applyAlignment="1">
      <alignment vertical="top" wrapText="1"/>
    </xf>
    <xf numFmtId="165" fontId="1" fillId="4" borderId="5" xfId="1" applyNumberFormat="1" applyFont="1" applyFill="1" applyBorder="1" applyAlignment="1">
      <alignment horizontal="center" vertical="center"/>
    </xf>
    <xf numFmtId="166" fontId="85" fillId="4" borderId="5" xfId="1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/>
    <xf numFmtId="0" fontId="72" fillId="2" borderId="1" xfId="0" applyNumberFormat="1" applyFont="1" applyFill="1" applyBorder="1" applyAlignment="1">
      <alignment horizontal="left" wrapText="1"/>
    </xf>
    <xf numFmtId="0" fontId="78" fillId="2" borderId="1" xfId="0" applyNumberFormat="1" applyFont="1" applyFill="1" applyBorder="1" applyAlignment="1">
      <alignment wrapText="1"/>
    </xf>
    <xf numFmtId="0" fontId="80" fillId="2" borderId="1" xfId="0" applyNumberFormat="1" applyFont="1" applyFill="1" applyBorder="1" applyAlignment="1">
      <alignment horizontal="left" vertical="center" wrapText="1"/>
    </xf>
    <xf numFmtId="0" fontId="44" fillId="2" borderId="22" xfId="0" applyNumberFormat="1" applyFont="1" applyFill="1" applyBorder="1" applyAlignment="1">
      <alignment horizontal="center" vertical="top" wrapText="1"/>
    </xf>
    <xf numFmtId="0" fontId="45" fillId="2" borderId="12" xfId="0" applyNumberFormat="1" applyFont="1" applyFill="1" applyBorder="1" applyAlignment="1">
      <alignment horizontal="center" vertical="top" wrapText="1"/>
    </xf>
    <xf numFmtId="0" fontId="46" fillId="2" borderId="23" xfId="0" applyNumberFormat="1" applyFont="1" applyFill="1" applyBorder="1" applyAlignment="1">
      <alignment horizontal="center" vertical="top" wrapText="1"/>
    </xf>
    <xf numFmtId="0" fontId="47" fillId="2" borderId="25" xfId="0" applyNumberFormat="1" applyFont="1" applyFill="1" applyBorder="1" applyAlignment="1">
      <alignment horizontal="center" vertical="top" wrapText="1"/>
    </xf>
    <xf numFmtId="0" fontId="48" fillId="2" borderId="17" xfId="0" applyNumberFormat="1" applyFont="1" applyFill="1" applyBorder="1" applyAlignment="1">
      <alignment horizontal="center" vertical="top" wrapText="1"/>
    </xf>
    <xf numFmtId="0" fontId="49" fillId="2" borderId="24" xfId="0" applyNumberFormat="1" applyFont="1" applyFill="1" applyBorder="1" applyAlignment="1">
      <alignment horizontal="center" vertical="top" wrapText="1"/>
    </xf>
    <xf numFmtId="0" fontId="50" fillId="2" borderId="25" xfId="0" applyNumberFormat="1" applyFont="1" applyFill="1" applyBorder="1" applyAlignment="1">
      <alignment horizontal="center" vertical="top" wrapText="1"/>
    </xf>
    <xf numFmtId="0" fontId="51" fillId="2" borderId="24" xfId="0" applyNumberFormat="1" applyFont="1" applyFill="1" applyBorder="1" applyAlignment="1">
      <alignment horizontal="center" vertical="top" wrapText="1"/>
    </xf>
    <xf numFmtId="0" fontId="62" fillId="2" borderId="17" xfId="0" applyNumberFormat="1" applyFont="1" applyFill="1" applyBorder="1" applyAlignment="1">
      <alignment horizontal="center" vertical="top" wrapText="1"/>
    </xf>
    <xf numFmtId="0" fontId="52" fillId="2" borderId="1" xfId="0" applyNumberFormat="1" applyFont="1" applyFill="1" applyBorder="1" applyAlignment="1">
      <alignment horizontal="center"/>
    </xf>
    <xf numFmtId="0" fontId="53" fillId="2" borderId="26" xfId="0" applyNumberFormat="1" applyFont="1" applyFill="1" applyBorder="1" applyAlignment="1">
      <alignment horizontal="right" vertical="center"/>
    </xf>
    <xf numFmtId="0" fontId="54" fillId="2" borderId="27" xfId="0" applyNumberFormat="1" applyFont="1" applyFill="1" applyBorder="1" applyAlignment="1">
      <alignment horizontal="right" vertical="center"/>
    </xf>
    <xf numFmtId="0" fontId="55" fillId="2" borderId="28" xfId="0" applyNumberFormat="1" applyFont="1" applyFill="1" applyBorder="1" applyAlignment="1">
      <alignment horizontal="right" vertical="center"/>
    </xf>
    <xf numFmtId="0" fontId="56" fillId="2" borderId="29" xfId="0" applyNumberFormat="1" applyFont="1" applyFill="1" applyBorder="1" applyAlignment="1">
      <alignment horizontal="right" vertical="center"/>
    </xf>
    <xf numFmtId="0" fontId="57" fillId="2" borderId="7" xfId="0" applyNumberFormat="1" applyFont="1" applyFill="1" applyBorder="1" applyAlignment="1">
      <alignment horizontal="right" vertical="center"/>
    </xf>
    <xf numFmtId="0" fontId="58" fillId="2" borderId="30" xfId="0" applyNumberFormat="1" applyFont="1" applyFill="1" applyBorder="1" applyAlignment="1">
      <alignment horizontal="right" vertical="center"/>
    </xf>
    <xf numFmtId="0" fontId="59" fillId="2" borderId="31" xfId="0" applyNumberFormat="1" applyFont="1" applyFill="1" applyBorder="1" applyAlignment="1">
      <alignment horizontal="right" vertical="center"/>
    </xf>
    <xf numFmtId="0" fontId="60" fillId="2" borderId="32" xfId="0" applyNumberFormat="1" applyFont="1" applyFill="1" applyBorder="1" applyAlignment="1">
      <alignment horizontal="right" vertical="center"/>
    </xf>
    <xf numFmtId="0" fontId="61" fillId="2" borderId="33" xfId="0" applyNumberFormat="1" applyFont="1" applyFill="1" applyBorder="1" applyAlignment="1">
      <alignment horizontal="right" vertical="center"/>
    </xf>
    <xf numFmtId="0" fontId="38" fillId="2" borderId="1" xfId="0" applyNumberFormat="1" applyFont="1" applyFill="1" applyBorder="1" applyAlignment="1">
      <alignment horizontal="left"/>
    </xf>
    <xf numFmtId="0" fontId="39" fillId="2" borderId="1" xfId="0" applyNumberFormat="1" applyFont="1" applyFill="1" applyBorder="1" applyAlignment="1">
      <alignment horizontal="right"/>
    </xf>
    <xf numFmtId="0" fontId="40" fillId="2" borderId="1" xfId="0" applyNumberFormat="1" applyFont="1" applyFill="1" applyBorder="1"/>
    <xf numFmtId="0" fontId="41" fillId="2" borderId="19" xfId="0" applyNumberFormat="1" applyFont="1" applyFill="1" applyBorder="1" applyAlignment="1">
      <alignment horizontal="center" vertical="top" wrapText="1"/>
    </xf>
    <xf numFmtId="0" fontId="42" fillId="2" borderId="20" xfId="0" applyNumberFormat="1" applyFont="1" applyFill="1" applyBorder="1" applyAlignment="1">
      <alignment horizontal="center" vertical="top" wrapText="1"/>
    </xf>
    <xf numFmtId="0" fontId="43" fillId="2" borderId="2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 vertical="top" wrapText="1"/>
    </xf>
    <xf numFmtId="0" fontId="64" fillId="2" borderId="1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14"/>
  <sheetViews>
    <sheetView tabSelected="1" workbookViewId="0">
      <selection sqref="A1:AC813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1.5703125" style="1" customWidth="1"/>
    <col min="4" max="4" width="11.42578125" style="1" customWidth="1"/>
    <col min="5" max="5" width="11" style="1" customWidth="1"/>
    <col min="6" max="6" width="14" style="1" customWidth="1"/>
    <col min="7" max="7" width="17.28515625" style="1" customWidth="1"/>
    <col min="8" max="9" width="4.7109375" style="1" customWidth="1"/>
    <col min="10" max="10" width="6.42578125" style="1" customWidth="1"/>
    <col min="11" max="11" width="8.85546875" style="1" customWidth="1"/>
    <col min="12" max="12" width="5.140625" style="1" customWidth="1"/>
    <col min="13" max="13" width="7.140625" style="1" customWidth="1"/>
    <col min="14" max="14" width="5.5703125" style="1" customWidth="1"/>
    <col min="15" max="23" width="11.140625" style="1" customWidth="1"/>
    <col min="24" max="24" width="16" style="1" customWidth="1"/>
    <col min="25" max="25" width="15.28515625" style="1" customWidth="1"/>
    <col min="26" max="26" width="13.85546875" style="1" customWidth="1"/>
    <col min="27" max="28" width="4.7109375" style="1" customWidth="1"/>
    <col min="29" max="29" width="8.855468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6" t="s">
        <v>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6"/>
      <c r="C5" s="116"/>
      <c r="D5" s="117" t="s">
        <v>2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7" t="s">
        <v>3</v>
      </c>
      <c r="Y6" s="108"/>
      <c r="Z6" s="108"/>
      <c r="AA6" s="108"/>
      <c r="AB6" s="108"/>
      <c r="AC6" s="109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10"/>
      <c r="Y7" s="111"/>
      <c r="Z7" s="111"/>
      <c r="AA7" s="111"/>
      <c r="AB7" s="111"/>
      <c r="AC7" s="112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10" t="s">
        <v>4</v>
      </c>
      <c r="Y8" s="111"/>
      <c r="Z8" s="111"/>
      <c r="AA8" s="111"/>
      <c r="AB8" s="111"/>
      <c r="AC8" s="112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3"/>
      <c r="Y9" s="114"/>
      <c r="Z9" s="114"/>
      <c r="AA9" s="114"/>
      <c r="AB9" s="114"/>
      <c r="AC9" s="115"/>
    </row>
    <row r="10" spans="2:43" ht="12.75" customHeight="1"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3" t="s">
        <v>5</v>
      </c>
      <c r="C13" s="103" t="s">
        <v>6</v>
      </c>
      <c r="D13" s="103" t="s">
        <v>7</v>
      </c>
      <c r="E13" s="103" t="s">
        <v>8</v>
      </c>
      <c r="F13" s="103" t="s">
        <v>9</v>
      </c>
      <c r="G13" s="103" t="s">
        <v>10</v>
      </c>
      <c r="H13" s="103" t="s">
        <v>11</v>
      </c>
      <c r="I13" s="103" t="s">
        <v>12</v>
      </c>
      <c r="J13" s="103" t="s">
        <v>13</v>
      </c>
      <c r="K13" s="100" t="s">
        <v>14</v>
      </c>
      <c r="L13" s="100" t="s">
        <v>15</v>
      </c>
      <c r="M13" s="100" t="s">
        <v>16</v>
      </c>
      <c r="N13" s="100" t="s">
        <v>17</v>
      </c>
      <c r="O13" s="119" t="s">
        <v>18</v>
      </c>
      <c r="P13" s="120"/>
      <c r="Q13" s="120"/>
      <c r="R13" s="120"/>
      <c r="S13" s="120"/>
      <c r="T13" s="120"/>
      <c r="U13" s="120"/>
      <c r="V13" s="120"/>
      <c r="W13" s="121"/>
      <c r="X13" s="100" t="s">
        <v>19</v>
      </c>
      <c r="Y13" s="100" t="s">
        <v>20</v>
      </c>
      <c r="Z13" s="100" t="s">
        <v>21</v>
      </c>
      <c r="AA13" s="100" t="s">
        <v>22</v>
      </c>
      <c r="AB13" s="100" t="s">
        <v>23</v>
      </c>
      <c r="AC13" s="119" t="s">
        <v>24</v>
      </c>
      <c r="AD13" s="123"/>
    </row>
    <row r="14" spans="2:43" ht="85.5" customHeight="1">
      <c r="B14" s="104"/>
      <c r="C14" s="104"/>
      <c r="D14" s="104"/>
      <c r="E14" s="104"/>
      <c r="F14" s="104"/>
      <c r="G14" s="105"/>
      <c r="H14" s="104"/>
      <c r="I14" s="104"/>
      <c r="J14" s="104"/>
      <c r="K14" s="102"/>
      <c r="L14" s="102"/>
      <c r="M14" s="102"/>
      <c r="N14" s="102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2"/>
      <c r="Y14" s="102"/>
      <c r="Z14" s="101"/>
      <c r="AA14" s="101"/>
      <c r="AB14" s="101"/>
      <c r="AC14" s="122"/>
      <c r="AD14" s="123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97">
        <v>14</v>
      </c>
      <c r="P15" s="98"/>
      <c r="Q15" s="98"/>
      <c r="R15" s="98"/>
      <c r="S15" s="98"/>
      <c r="T15" s="98"/>
      <c r="U15" s="98"/>
      <c r="V15" s="98"/>
      <c r="W15" s="99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2" t="s">
        <v>41</v>
      </c>
      <c r="C567" s="63" t="s">
        <v>88</v>
      </c>
      <c r="D567" s="63" t="s">
        <v>1393</v>
      </c>
      <c r="E567" s="63" t="s">
        <v>1394</v>
      </c>
      <c r="F567" s="63" t="s">
        <v>1395</v>
      </c>
      <c r="G567" s="63" t="s">
        <v>1396</v>
      </c>
      <c r="H567" s="64" t="s">
        <v>871</v>
      </c>
      <c r="I567" s="65">
        <v>50</v>
      </c>
      <c r="J567" s="63" t="s">
        <v>1397</v>
      </c>
      <c r="K567" s="53" t="s">
        <v>95</v>
      </c>
      <c r="L567" s="63"/>
      <c r="M567" s="66" t="s">
        <v>1398</v>
      </c>
      <c r="N567" s="64"/>
      <c r="O567" s="67">
        <v>1307167000</v>
      </c>
      <c r="P567" s="67">
        <v>506338000</v>
      </c>
      <c r="Q567" s="67">
        <v>0</v>
      </c>
      <c r="R567" s="67">
        <v>0</v>
      </c>
      <c r="S567" s="67">
        <v>0</v>
      </c>
      <c r="T567" s="67"/>
      <c r="U567" s="67"/>
      <c r="V567" s="67"/>
      <c r="W567" s="67"/>
      <c r="X567" s="68"/>
      <c r="Y567" s="68">
        <v>0</v>
      </c>
      <c r="Z567" s="69">
        <f>Y567*1.12</f>
        <v>0</v>
      </c>
      <c r="AA567" s="70"/>
      <c r="AB567" s="71">
        <v>2015</v>
      </c>
      <c r="AC567" s="71" t="s">
        <v>105</v>
      </c>
    </row>
    <row r="568" spans="2:29" ht="12.75" customHeight="1">
      <c r="B568" s="62" t="s">
        <v>1399</v>
      </c>
      <c r="C568" s="63" t="s">
        <v>88</v>
      </c>
      <c r="D568" s="63" t="s">
        <v>1393</v>
      </c>
      <c r="E568" s="63" t="s">
        <v>1394</v>
      </c>
      <c r="F568" s="63" t="s">
        <v>1395</v>
      </c>
      <c r="G568" s="63" t="s">
        <v>1396</v>
      </c>
      <c r="H568" s="64" t="s">
        <v>871</v>
      </c>
      <c r="I568" s="65">
        <v>50</v>
      </c>
      <c r="J568" s="63" t="s">
        <v>1397</v>
      </c>
      <c r="K568" s="53" t="s">
        <v>95</v>
      </c>
      <c r="L568" s="63"/>
      <c r="M568" s="66" t="s">
        <v>1398</v>
      </c>
      <c r="N568" s="64"/>
      <c r="O568" s="67">
        <v>1303662091</v>
      </c>
      <c r="P568" s="67">
        <v>506338000</v>
      </c>
      <c r="Q568" s="67"/>
      <c r="R568" s="67"/>
      <c r="S568" s="67"/>
      <c r="T568" s="67"/>
      <c r="U568" s="67"/>
      <c r="V568" s="67"/>
      <c r="W568" s="67"/>
      <c r="X568" s="68"/>
      <c r="Y568" s="68">
        <v>0</v>
      </c>
      <c r="Z568" s="69">
        <f t="shared" ref="Z568:Z653" si="135">Y568*1.12</f>
        <v>0</v>
      </c>
      <c r="AA568" s="70"/>
      <c r="AB568" s="71">
        <v>2015</v>
      </c>
      <c r="AC568" s="71" t="s">
        <v>105</v>
      </c>
    </row>
    <row r="569" spans="2:29" ht="12.75" customHeight="1">
      <c r="B569" s="62" t="s">
        <v>1400</v>
      </c>
      <c r="C569" s="63" t="s">
        <v>88</v>
      </c>
      <c r="D569" s="63" t="s">
        <v>1393</v>
      </c>
      <c r="E569" s="63" t="s">
        <v>1394</v>
      </c>
      <c r="F569" s="63" t="s">
        <v>1395</v>
      </c>
      <c r="G569" s="63" t="s">
        <v>1396</v>
      </c>
      <c r="H569" s="64" t="s">
        <v>871</v>
      </c>
      <c r="I569" s="65">
        <v>50</v>
      </c>
      <c r="J569" s="63" t="s">
        <v>1397</v>
      </c>
      <c r="K569" s="53" t="s">
        <v>95</v>
      </c>
      <c r="L569" s="63"/>
      <c r="M569" s="66" t="s">
        <v>1398</v>
      </c>
      <c r="N569" s="64"/>
      <c r="O569" s="67">
        <v>1303662091</v>
      </c>
      <c r="P569" s="67">
        <v>805251000</v>
      </c>
      <c r="Q569" s="67"/>
      <c r="R569" s="67"/>
      <c r="S569" s="67"/>
      <c r="T569" s="67"/>
      <c r="U569" s="67"/>
      <c r="V569" s="67"/>
      <c r="W569" s="67"/>
      <c r="X569" s="68"/>
      <c r="Y569" s="68">
        <v>0</v>
      </c>
      <c r="Z569" s="69">
        <f t="shared" si="135"/>
        <v>0</v>
      </c>
      <c r="AA569" s="70"/>
      <c r="AB569" s="71">
        <v>2015</v>
      </c>
      <c r="AC569" s="71" t="s">
        <v>105</v>
      </c>
    </row>
    <row r="570" spans="2:29" ht="12.75" customHeight="1">
      <c r="B570" s="62" t="s">
        <v>1401</v>
      </c>
      <c r="C570" s="63" t="s">
        <v>88</v>
      </c>
      <c r="D570" s="63" t="s">
        <v>1393</v>
      </c>
      <c r="E570" s="63" t="s">
        <v>1394</v>
      </c>
      <c r="F570" s="63" t="s">
        <v>1395</v>
      </c>
      <c r="G570" s="63" t="s">
        <v>1396</v>
      </c>
      <c r="H570" s="64" t="s">
        <v>871</v>
      </c>
      <c r="I570" s="65">
        <v>50</v>
      </c>
      <c r="J570" s="63" t="s">
        <v>1397</v>
      </c>
      <c r="K570" s="53" t="s">
        <v>95</v>
      </c>
      <c r="L570" s="63"/>
      <c r="M570" s="66" t="s">
        <v>1398</v>
      </c>
      <c r="N570" s="64"/>
      <c r="O570" s="67">
        <v>1303662091</v>
      </c>
      <c r="P570" s="67">
        <v>674736938.39999998</v>
      </c>
      <c r="Q570" s="67"/>
      <c r="R570" s="67"/>
      <c r="S570" s="67"/>
      <c r="T570" s="67"/>
      <c r="U570" s="67"/>
      <c r="V570" s="67"/>
      <c r="W570" s="67"/>
      <c r="X570" s="68"/>
      <c r="Y570" s="68">
        <v>1978399029.4000001</v>
      </c>
      <c r="Z570" s="69">
        <f t="shared" si="135"/>
        <v>2215806912.9280005</v>
      </c>
      <c r="AA570" s="70"/>
      <c r="AB570" s="71">
        <v>2015</v>
      </c>
      <c r="AC570" s="71"/>
    </row>
    <row r="571" spans="2:29" ht="12.75" customHeight="1">
      <c r="B571" s="62" t="s">
        <v>42</v>
      </c>
      <c r="C571" s="63" t="s">
        <v>88</v>
      </c>
      <c r="D571" s="63" t="s">
        <v>1402</v>
      </c>
      <c r="E571" s="63" t="s">
        <v>1403</v>
      </c>
      <c r="F571" s="63" t="s">
        <v>1404</v>
      </c>
      <c r="G571" s="63" t="s">
        <v>1405</v>
      </c>
      <c r="H571" s="64" t="s">
        <v>93</v>
      </c>
      <c r="I571" s="65">
        <v>50</v>
      </c>
      <c r="J571" s="63" t="s">
        <v>1397</v>
      </c>
      <c r="K571" s="53" t="s">
        <v>95</v>
      </c>
      <c r="L571" s="63"/>
      <c r="M571" s="66" t="s">
        <v>1398</v>
      </c>
      <c r="N571" s="64"/>
      <c r="O571" s="67">
        <v>0</v>
      </c>
      <c r="P571" s="67">
        <v>750000000</v>
      </c>
      <c r="Q571" s="67"/>
      <c r="R571" s="67">
        <v>750000000</v>
      </c>
      <c r="S571" s="67"/>
      <c r="T571" s="67"/>
      <c r="U571" s="67"/>
      <c r="V571" s="67"/>
      <c r="W571" s="67"/>
      <c r="X571" s="68"/>
      <c r="Y571" s="68">
        <v>0</v>
      </c>
      <c r="Z571" s="69">
        <f t="shared" si="135"/>
        <v>0</v>
      </c>
      <c r="AA571" s="70"/>
      <c r="AB571" s="71">
        <v>2015</v>
      </c>
      <c r="AC571" s="71" t="s">
        <v>105</v>
      </c>
    </row>
    <row r="572" spans="2:29" ht="12.75" customHeight="1">
      <c r="B572" s="62" t="s">
        <v>1406</v>
      </c>
      <c r="C572" s="63" t="s">
        <v>88</v>
      </c>
      <c r="D572" s="63" t="s">
        <v>1402</v>
      </c>
      <c r="E572" s="63" t="s">
        <v>1403</v>
      </c>
      <c r="F572" s="63" t="s">
        <v>1404</v>
      </c>
      <c r="G572" s="63" t="s">
        <v>1405</v>
      </c>
      <c r="H572" s="64" t="s">
        <v>93</v>
      </c>
      <c r="I572" s="65">
        <v>50</v>
      </c>
      <c r="J572" s="63" t="s">
        <v>1397</v>
      </c>
      <c r="K572" s="53" t="s">
        <v>95</v>
      </c>
      <c r="L572" s="63"/>
      <c r="M572" s="66" t="s">
        <v>1398</v>
      </c>
      <c r="N572" s="64"/>
      <c r="O572" s="67">
        <v>0</v>
      </c>
      <c r="P572" s="67">
        <v>750000000</v>
      </c>
      <c r="Q572" s="67"/>
      <c r="R572" s="67">
        <v>0</v>
      </c>
      <c r="S572" s="67"/>
      <c r="T572" s="67"/>
      <c r="U572" s="67"/>
      <c r="V572" s="67"/>
      <c r="W572" s="67"/>
      <c r="X572" s="68"/>
      <c r="Y572" s="68">
        <v>750000000</v>
      </c>
      <c r="Z572" s="69">
        <f t="shared" si="135"/>
        <v>840000000.00000012</v>
      </c>
      <c r="AA572" s="70"/>
      <c r="AB572" s="71">
        <v>2015</v>
      </c>
      <c r="AC572" s="71"/>
    </row>
    <row r="573" spans="2:29" ht="12.75" customHeight="1">
      <c r="B573" s="62" t="s">
        <v>43</v>
      </c>
      <c r="C573" s="63" t="s">
        <v>88</v>
      </c>
      <c r="D573" s="63" t="s">
        <v>1407</v>
      </c>
      <c r="E573" s="63" t="s">
        <v>1408</v>
      </c>
      <c r="F573" s="63" t="s">
        <v>1408</v>
      </c>
      <c r="G573" s="63" t="s">
        <v>1409</v>
      </c>
      <c r="H573" s="64" t="s">
        <v>93</v>
      </c>
      <c r="I573" s="65">
        <v>0</v>
      </c>
      <c r="J573" s="63" t="s">
        <v>1397</v>
      </c>
      <c r="K573" s="53" t="s">
        <v>95</v>
      </c>
      <c r="L573" s="63"/>
      <c r="M573" s="66" t="s">
        <v>1398</v>
      </c>
      <c r="N573" s="64"/>
      <c r="O573" s="67">
        <v>633000000</v>
      </c>
      <c r="P573" s="67">
        <v>634000000</v>
      </c>
      <c r="Q573" s="67"/>
      <c r="R573" s="67"/>
      <c r="S573" s="67"/>
      <c r="T573" s="67"/>
      <c r="U573" s="67"/>
      <c r="V573" s="67"/>
      <c r="W573" s="67"/>
      <c r="X573" s="68"/>
      <c r="Y573" s="68">
        <v>0</v>
      </c>
      <c r="Z573" s="69">
        <f t="shared" si="135"/>
        <v>0</v>
      </c>
      <c r="AA573" s="70"/>
      <c r="AB573" s="71">
        <v>2015</v>
      </c>
      <c r="AC573" s="71" t="s">
        <v>105</v>
      </c>
    </row>
    <row r="574" spans="2:29" ht="12.75" customHeight="1">
      <c r="B574" s="62" t="s">
        <v>1410</v>
      </c>
      <c r="C574" s="63" t="s">
        <v>88</v>
      </c>
      <c r="D574" s="63" t="s">
        <v>1407</v>
      </c>
      <c r="E574" s="63" t="s">
        <v>1408</v>
      </c>
      <c r="F574" s="63" t="s">
        <v>1408</v>
      </c>
      <c r="G574" s="63" t="s">
        <v>1409</v>
      </c>
      <c r="H574" s="64" t="s">
        <v>93</v>
      </c>
      <c r="I574" s="65">
        <v>0</v>
      </c>
      <c r="J574" s="63" t="s">
        <v>1411</v>
      </c>
      <c r="K574" s="53" t="s">
        <v>95</v>
      </c>
      <c r="L574" s="63"/>
      <c r="M574" s="66" t="s">
        <v>1398</v>
      </c>
      <c r="N574" s="64"/>
      <c r="O574" s="67"/>
      <c r="P574" s="67">
        <v>1453000000</v>
      </c>
      <c r="Q574" s="67"/>
      <c r="R574" s="67"/>
      <c r="S574" s="67"/>
      <c r="T574" s="67"/>
      <c r="U574" s="67"/>
      <c r="V574" s="67"/>
      <c r="W574" s="67"/>
      <c r="X574" s="68"/>
      <c r="Y574" s="68">
        <v>0</v>
      </c>
      <c r="Z574" s="69">
        <f t="shared" si="135"/>
        <v>0</v>
      </c>
      <c r="AA574" s="70"/>
      <c r="AB574" s="71">
        <v>2015</v>
      </c>
      <c r="AC574" s="71" t="s">
        <v>105</v>
      </c>
    </row>
    <row r="575" spans="2:29" ht="12.75" customHeight="1">
      <c r="B575" s="62" t="s">
        <v>1412</v>
      </c>
      <c r="C575" s="63" t="s">
        <v>88</v>
      </c>
      <c r="D575" s="63" t="s">
        <v>1407</v>
      </c>
      <c r="E575" s="63" t="s">
        <v>1408</v>
      </c>
      <c r="F575" s="63" t="s">
        <v>1408</v>
      </c>
      <c r="G575" s="63" t="s">
        <v>1409</v>
      </c>
      <c r="H575" s="64" t="s">
        <v>93</v>
      </c>
      <c r="I575" s="65">
        <v>0</v>
      </c>
      <c r="J575" s="63" t="s">
        <v>1411</v>
      </c>
      <c r="K575" s="53" t="s">
        <v>95</v>
      </c>
      <c r="L575" s="63"/>
      <c r="M575" s="66" t="s">
        <v>1398</v>
      </c>
      <c r="N575" s="64"/>
      <c r="O575" s="67"/>
      <c r="P575" s="67">
        <v>453715000</v>
      </c>
      <c r="Q575" s="67"/>
      <c r="R575" s="67"/>
      <c r="S575" s="67"/>
      <c r="T575" s="67"/>
      <c r="U575" s="67"/>
      <c r="V575" s="67"/>
      <c r="W575" s="67"/>
      <c r="X575" s="68"/>
      <c r="Y575" s="68">
        <v>0</v>
      </c>
      <c r="Z575" s="69">
        <f t="shared" si="135"/>
        <v>0</v>
      </c>
      <c r="AA575" s="70"/>
      <c r="AB575" s="71">
        <v>2015</v>
      </c>
      <c r="AC575" s="71" t="s">
        <v>105</v>
      </c>
    </row>
    <row r="576" spans="2:29" ht="12.75" customHeight="1">
      <c r="B576" s="62" t="s">
        <v>1413</v>
      </c>
      <c r="C576" s="63" t="s">
        <v>88</v>
      </c>
      <c r="D576" s="63" t="s">
        <v>1407</v>
      </c>
      <c r="E576" s="63" t="s">
        <v>1408</v>
      </c>
      <c r="F576" s="63" t="s">
        <v>1408</v>
      </c>
      <c r="G576" s="63" t="s">
        <v>1409</v>
      </c>
      <c r="H576" s="64" t="s">
        <v>93</v>
      </c>
      <c r="I576" s="65">
        <v>0</v>
      </c>
      <c r="J576" s="63" t="s">
        <v>1411</v>
      </c>
      <c r="K576" s="53" t="s">
        <v>95</v>
      </c>
      <c r="L576" s="63"/>
      <c r="M576" s="66" t="s">
        <v>1398</v>
      </c>
      <c r="N576" s="64"/>
      <c r="O576" s="67"/>
      <c r="P576" s="67">
        <v>402064379.94</v>
      </c>
      <c r="Q576" s="67"/>
      <c r="R576" s="67"/>
      <c r="S576" s="67"/>
      <c r="T576" s="67"/>
      <c r="U576" s="67"/>
      <c r="V576" s="67"/>
      <c r="W576" s="67"/>
      <c r="X576" s="68"/>
      <c r="Y576" s="68">
        <v>402064379.94</v>
      </c>
      <c r="Z576" s="69">
        <f t="shared" si="135"/>
        <v>450312105.53280002</v>
      </c>
      <c r="AA576" s="70"/>
      <c r="AB576" s="71">
        <v>2015</v>
      </c>
      <c r="AC576" s="71"/>
    </row>
    <row r="577" spans="2:29" ht="12.75" customHeight="1">
      <c r="B577" s="62" t="s">
        <v>1414</v>
      </c>
      <c r="C577" s="63" t="s">
        <v>88</v>
      </c>
      <c r="D577" s="63" t="s">
        <v>1415</v>
      </c>
      <c r="E577" s="63" t="s">
        <v>1416</v>
      </c>
      <c r="F577" s="63" t="s">
        <v>1416</v>
      </c>
      <c r="G577" s="63" t="s">
        <v>1417</v>
      </c>
      <c r="H577" s="64" t="s">
        <v>93</v>
      </c>
      <c r="I577" s="65">
        <v>0</v>
      </c>
      <c r="J577" s="63" t="s">
        <v>1397</v>
      </c>
      <c r="K577" s="53" t="s">
        <v>95</v>
      </c>
      <c r="L577" s="63"/>
      <c r="M577" s="66" t="s">
        <v>1398</v>
      </c>
      <c r="N577" s="64"/>
      <c r="O577" s="67"/>
      <c r="P577" s="67">
        <v>11500000</v>
      </c>
      <c r="Q577" s="67">
        <v>680000000</v>
      </c>
      <c r="R577" s="67"/>
      <c r="S577" s="67"/>
      <c r="T577" s="67"/>
      <c r="U577" s="67"/>
      <c r="V577" s="67"/>
      <c r="W577" s="67"/>
      <c r="X577" s="68"/>
      <c r="Y577" s="68">
        <v>0</v>
      </c>
      <c r="Z577" s="69">
        <f t="shared" si="135"/>
        <v>0</v>
      </c>
      <c r="AA577" s="70"/>
      <c r="AB577" s="71">
        <v>2015</v>
      </c>
      <c r="AC577" s="71" t="s">
        <v>105</v>
      </c>
    </row>
    <row r="578" spans="2:29" ht="12.75" customHeight="1">
      <c r="B578" s="62" t="s">
        <v>1418</v>
      </c>
      <c r="C578" s="63" t="s">
        <v>88</v>
      </c>
      <c r="D578" s="63" t="s">
        <v>1415</v>
      </c>
      <c r="E578" s="63" t="s">
        <v>1416</v>
      </c>
      <c r="F578" s="63" t="s">
        <v>1416</v>
      </c>
      <c r="G578" s="63" t="s">
        <v>1417</v>
      </c>
      <c r="H578" s="64" t="s">
        <v>93</v>
      </c>
      <c r="I578" s="65">
        <v>0</v>
      </c>
      <c r="J578" s="63" t="s">
        <v>1397</v>
      </c>
      <c r="K578" s="53" t="s">
        <v>95</v>
      </c>
      <c r="L578" s="63"/>
      <c r="M578" s="66" t="s">
        <v>1398</v>
      </c>
      <c r="N578" s="64"/>
      <c r="O578" s="67"/>
      <c r="P578" s="67">
        <v>11500000</v>
      </c>
      <c r="Q578" s="67">
        <v>0</v>
      </c>
      <c r="R578" s="67"/>
      <c r="S578" s="67"/>
      <c r="T578" s="67"/>
      <c r="U578" s="67"/>
      <c r="V578" s="67"/>
      <c r="W578" s="67"/>
      <c r="X578" s="68"/>
      <c r="Y578" s="68">
        <v>11500000</v>
      </c>
      <c r="Z578" s="69">
        <f t="shared" si="135"/>
        <v>12880000.000000002</v>
      </c>
      <c r="AA578" s="70"/>
      <c r="AB578" s="71">
        <v>2015</v>
      </c>
      <c r="AC578" s="71"/>
    </row>
    <row r="579" spans="2:29" ht="12.75" customHeight="1">
      <c r="B579" s="62" t="s">
        <v>1419</v>
      </c>
      <c r="C579" s="63" t="s">
        <v>88</v>
      </c>
      <c r="D579" s="63" t="s">
        <v>1420</v>
      </c>
      <c r="E579" s="63" t="s">
        <v>1421</v>
      </c>
      <c r="F579" s="63" t="s">
        <v>1421</v>
      </c>
      <c r="G579" s="63" t="s">
        <v>1422</v>
      </c>
      <c r="H579" s="64" t="s">
        <v>871</v>
      </c>
      <c r="I579" s="65">
        <v>0</v>
      </c>
      <c r="J579" s="63" t="s">
        <v>1397</v>
      </c>
      <c r="K579" s="53" t="s">
        <v>95</v>
      </c>
      <c r="L579" s="63"/>
      <c r="M579" s="66" t="s">
        <v>1423</v>
      </c>
      <c r="N579" s="64"/>
      <c r="O579" s="67">
        <v>8563200000</v>
      </c>
      <c r="P579" s="67">
        <v>54426000000</v>
      </c>
      <c r="Q579" s="67">
        <v>49510800000</v>
      </c>
      <c r="R579" s="67"/>
      <c r="S579" s="67"/>
      <c r="T579" s="67"/>
      <c r="U579" s="67"/>
      <c r="V579" s="67"/>
      <c r="W579" s="67"/>
      <c r="X579" s="68"/>
      <c r="Y579" s="68">
        <v>0</v>
      </c>
      <c r="Z579" s="69">
        <f t="shared" si="135"/>
        <v>0</v>
      </c>
      <c r="AA579" s="70"/>
      <c r="AB579" s="71">
        <v>2015</v>
      </c>
      <c r="AC579" s="71" t="s">
        <v>105</v>
      </c>
    </row>
    <row r="580" spans="2:29" ht="12.75" customHeight="1">
      <c r="B580" s="62" t="s">
        <v>1424</v>
      </c>
      <c r="C580" s="63" t="s">
        <v>88</v>
      </c>
      <c r="D580" s="63" t="s">
        <v>1420</v>
      </c>
      <c r="E580" s="63" t="s">
        <v>1421</v>
      </c>
      <c r="F580" s="63" t="s">
        <v>1421</v>
      </c>
      <c r="G580" s="63" t="s">
        <v>1422</v>
      </c>
      <c r="H580" s="64" t="s">
        <v>871</v>
      </c>
      <c r="I580" s="65">
        <v>0</v>
      </c>
      <c r="J580" s="63" t="s">
        <v>1397</v>
      </c>
      <c r="K580" s="53" t="s">
        <v>95</v>
      </c>
      <c r="L580" s="63"/>
      <c r="M580" s="66" t="s">
        <v>1423</v>
      </c>
      <c r="N580" s="64"/>
      <c r="O580" s="67">
        <v>0</v>
      </c>
      <c r="P580" s="67">
        <v>0</v>
      </c>
      <c r="Q580" s="67">
        <v>0</v>
      </c>
      <c r="R580" s="67"/>
      <c r="S580" s="67"/>
      <c r="T580" s="67"/>
      <c r="U580" s="67"/>
      <c r="V580" s="67"/>
      <c r="W580" s="67"/>
      <c r="X580" s="68"/>
      <c r="Y580" s="68">
        <v>0</v>
      </c>
      <c r="Z580" s="69">
        <f t="shared" si="135"/>
        <v>0</v>
      </c>
      <c r="AA580" s="70"/>
      <c r="AB580" s="71">
        <v>2015</v>
      </c>
      <c r="AC580" s="71" t="s">
        <v>105</v>
      </c>
    </row>
    <row r="581" spans="2:29" ht="12.75" customHeight="1">
      <c r="B581" s="62" t="s">
        <v>1425</v>
      </c>
      <c r="C581" s="63" t="s">
        <v>88</v>
      </c>
      <c r="D581" s="63" t="s">
        <v>1420</v>
      </c>
      <c r="E581" s="63" t="s">
        <v>1421</v>
      </c>
      <c r="F581" s="63" t="s">
        <v>1421</v>
      </c>
      <c r="G581" s="63" t="s">
        <v>1426</v>
      </c>
      <c r="H581" s="64" t="s">
        <v>871</v>
      </c>
      <c r="I581" s="65">
        <v>0</v>
      </c>
      <c r="J581" s="63" t="s">
        <v>1397</v>
      </c>
      <c r="K581" s="53" t="s">
        <v>95</v>
      </c>
      <c r="L581" s="63"/>
      <c r="M581" s="66" t="s">
        <v>1423</v>
      </c>
      <c r="N581" s="64"/>
      <c r="O581" s="67"/>
      <c r="P581" s="67">
        <v>45358347137</v>
      </c>
      <c r="Q581" s="67">
        <v>18481802000</v>
      </c>
      <c r="R581" s="67">
        <v>8309079000</v>
      </c>
      <c r="S581" s="67"/>
      <c r="T581" s="67"/>
      <c r="U581" s="67"/>
      <c r="V581" s="67"/>
      <c r="W581" s="67"/>
      <c r="X581" s="68"/>
      <c r="Y581" s="68">
        <v>0</v>
      </c>
      <c r="Z581" s="69">
        <f t="shared" si="135"/>
        <v>0</v>
      </c>
      <c r="AA581" s="70"/>
      <c r="AB581" s="71">
        <v>2015</v>
      </c>
      <c r="AC581" s="71" t="s">
        <v>105</v>
      </c>
    </row>
    <row r="582" spans="2:29" ht="12.75" customHeight="1">
      <c r="B582" s="62" t="s">
        <v>1427</v>
      </c>
      <c r="C582" s="63" t="s">
        <v>88</v>
      </c>
      <c r="D582" s="63" t="s">
        <v>1420</v>
      </c>
      <c r="E582" s="63" t="s">
        <v>1421</v>
      </c>
      <c r="F582" s="63" t="s">
        <v>1421</v>
      </c>
      <c r="G582" s="63" t="s">
        <v>1426</v>
      </c>
      <c r="H582" s="64" t="s">
        <v>871</v>
      </c>
      <c r="I582" s="65">
        <v>0</v>
      </c>
      <c r="J582" s="63" t="s">
        <v>1397</v>
      </c>
      <c r="K582" s="53" t="s">
        <v>95</v>
      </c>
      <c r="L582" s="63"/>
      <c r="M582" s="66" t="s">
        <v>1423</v>
      </c>
      <c r="N582" s="64"/>
      <c r="O582" s="67"/>
      <c r="P582" s="67">
        <v>0</v>
      </c>
      <c r="Q582" s="67">
        <v>0</v>
      </c>
      <c r="R582" s="67">
        <v>0</v>
      </c>
      <c r="S582" s="67"/>
      <c r="T582" s="67"/>
      <c r="U582" s="67"/>
      <c r="V582" s="67"/>
      <c r="W582" s="67"/>
      <c r="X582" s="68"/>
      <c r="Y582" s="68">
        <v>0</v>
      </c>
      <c r="Z582" s="69">
        <f t="shared" si="135"/>
        <v>0</v>
      </c>
      <c r="AA582" s="70"/>
      <c r="AB582" s="71">
        <v>2015</v>
      </c>
      <c r="AC582" s="71" t="s">
        <v>105</v>
      </c>
    </row>
    <row r="583" spans="2:29" ht="12.75" customHeight="1">
      <c r="B583" s="62" t="s">
        <v>1428</v>
      </c>
      <c r="C583" s="63" t="s">
        <v>88</v>
      </c>
      <c r="D583" s="63" t="s">
        <v>1420</v>
      </c>
      <c r="E583" s="63" t="s">
        <v>1421</v>
      </c>
      <c r="F583" s="63" t="s">
        <v>1421</v>
      </c>
      <c r="G583" s="63" t="s">
        <v>1429</v>
      </c>
      <c r="H583" s="64" t="s">
        <v>871</v>
      </c>
      <c r="I583" s="65">
        <v>0</v>
      </c>
      <c r="J583" s="63" t="s">
        <v>1397</v>
      </c>
      <c r="K583" s="53" t="s">
        <v>95</v>
      </c>
      <c r="L583" s="63"/>
      <c r="M583" s="66" t="s">
        <v>1423</v>
      </c>
      <c r="N583" s="64"/>
      <c r="O583" s="67"/>
      <c r="P583" s="67">
        <v>3041400130</v>
      </c>
      <c r="Q583" s="67">
        <v>1824841000</v>
      </c>
      <c r="R583" s="67">
        <v>1216561000</v>
      </c>
      <c r="S583" s="67"/>
      <c r="T583" s="67"/>
      <c r="U583" s="67"/>
      <c r="V583" s="67"/>
      <c r="W583" s="67"/>
      <c r="X583" s="68"/>
      <c r="Y583" s="68">
        <v>0</v>
      </c>
      <c r="Z583" s="69">
        <f t="shared" si="135"/>
        <v>0</v>
      </c>
      <c r="AA583" s="70"/>
      <c r="AB583" s="71">
        <v>2015</v>
      </c>
      <c r="AC583" s="71" t="s">
        <v>105</v>
      </c>
    </row>
    <row r="584" spans="2:29" ht="12.75" customHeight="1">
      <c r="B584" s="62" t="s">
        <v>1430</v>
      </c>
      <c r="C584" s="63" t="s">
        <v>88</v>
      </c>
      <c r="D584" s="63" t="s">
        <v>1420</v>
      </c>
      <c r="E584" s="63" t="s">
        <v>1421</v>
      </c>
      <c r="F584" s="63" t="s">
        <v>1421</v>
      </c>
      <c r="G584" s="63" t="s">
        <v>1429</v>
      </c>
      <c r="H584" s="64" t="s">
        <v>871</v>
      </c>
      <c r="I584" s="65">
        <v>0</v>
      </c>
      <c r="J584" s="63" t="s">
        <v>1397</v>
      </c>
      <c r="K584" s="53" t="s">
        <v>95</v>
      </c>
      <c r="L584" s="63"/>
      <c r="M584" s="66" t="s">
        <v>1423</v>
      </c>
      <c r="N584" s="64"/>
      <c r="O584" s="67"/>
      <c r="P584" s="67"/>
      <c r="Q584" s="67">
        <v>1183717636</v>
      </c>
      <c r="R584" s="67">
        <v>895999581</v>
      </c>
      <c r="S584" s="67"/>
      <c r="T584" s="67"/>
      <c r="U584" s="67"/>
      <c r="V584" s="67"/>
      <c r="W584" s="67"/>
      <c r="X584" s="68"/>
      <c r="Y584" s="68">
        <v>0</v>
      </c>
      <c r="Z584" s="69">
        <f t="shared" si="135"/>
        <v>0</v>
      </c>
      <c r="AA584" s="70"/>
      <c r="AB584" s="71">
        <v>2015</v>
      </c>
      <c r="AC584" s="71" t="s">
        <v>105</v>
      </c>
    </row>
    <row r="585" spans="2:29" ht="12.75" customHeight="1">
      <c r="B585" s="62" t="s">
        <v>1431</v>
      </c>
      <c r="C585" s="63" t="s">
        <v>88</v>
      </c>
      <c r="D585" s="63" t="s">
        <v>1420</v>
      </c>
      <c r="E585" s="63" t="s">
        <v>1421</v>
      </c>
      <c r="F585" s="63" t="s">
        <v>1421</v>
      </c>
      <c r="G585" s="63" t="s">
        <v>1429</v>
      </c>
      <c r="H585" s="64" t="s">
        <v>871</v>
      </c>
      <c r="I585" s="65">
        <v>0</v>
      </c>
      <c r="J585" s="63" t="s">
        <v>1397</v>
      </c>
      <c r="K585" s="53" t="s">
        <v>95</v>
      </c>
      <c r="L585" s="63"/>
      <c r="M585" s="66" t="s">
        <v>1423</v>
      </c>
      <c r="N585" s="64"/>
      <c r="O585" s="67"/>
      <c r="P585" s="67"/>
      <c r="Q585" s="67">
        <v>0</v>
      </c>
      <c r="R585" s="67">
        <v>0</v>
      </c>
      <c r="S585" s="67"/>
      <c r="T585" s="67"/>
      <c r="U585" s="67"/>
      <c r="V585" s="67"/>
      <c r="W585" s="67"/>
      <c r="X585" s="68"/>
      <c r="Y585" s="68">
        <v>0</v>
      </c>
      <c r="Z585" s="69">
        <f t="shared" si="135"/>
        <v>0</v>
      </c>
      <c r="AA585" s="70"/>
      <c r="AB585" s="71">
        <v>2015</v>
      </c>
      <c r="AC585" s="71" t="s">
        <v>105</v>
      </c>
    </row>
    <row r="586" spans="2:29" ht="12.75" customHeight="1">
      <c r="B586" s="62" t="s">
        <v>1432</v>
      </c>
      <c r="C586" s="63" t="s">
        <v>88</v>
      </c>
      <c r="D586" s="63" t="s">
        <v>1420</v>
      </c>
      <c r="E586" s="63" t="s">
        <v>1421</v>
      </c>
      <c r="F586" s="63" t="s">
        <v>1421</v>
      </c>
      <c r="G586" s="63" t="s">
        <v>1433</v>
      </c>
      <c r="H586" s="64" t="s">
        <v>871</v>
      </c>
      <c r="I586" s="65">
        <v>0</v>
      </c>
      <c r="J586" s="63" t="s">
        <v>1397</v>
      </c>
      <c r="K586" s="53" t="s">
        <v>95</v>
      </c>
      <c r="L586" s="63"/>
      <c r="M586" s="66" t="s">
        <v>1423</v>
      </c>
      <c r="N586" s="64"/>
      <c r="O586" s="67">
        <v>8563200000</v>
      </c>
      <c r="P586" s="67">
        <v>99784347137</v>
      </c>
      <c r="Q586" s="67">
        <v>67992602000</v>
      </c>
      <c r="R586" s="67">
        <v>8309079000</v>
      </c>
      <c r="S586" s="67"/>
      <c r="T586" s="67"/>
      <c r="U586" s="67"/>
      <c r="V586" s="67"/>
      <c r="W586" s="67"/>
      <c r="X586" s="68"/>
      <c r="Y586" s="68">
        <v>0</v>
      </c>
      <c r="Z586" s="69">
        <f t="shared" si="135"/>
        <v>0</v>
      </c>
      <c r="AA586" s="70"/>
      <c r="AB586" s="71">
        <v>2015</v>
      </c>
      <c r="AC586" s="71" t="s">
        <v>105</v>
      </c>
    </row>
    <row r="587" spans="2:29" ht="12.75" customHeight="1">
      <c r="B587" s="62" t="s">
        <v>1434</v>
      </c>
      <c r="C587" s="63" t="s">
        <v>88</v>
      </c>
      <c r="D587" s="63" t="s">
        <v>1420</v>
      </c>
      <c r="E587" s="63" t="s">
        <v>1421</v>
      </c>
      <c r="F587" s="63" t="s">
        <v>1421</v>
      </c>
      <c r="G587" s="63" t="s">
        <v>1433</v>
      </c>
      <c r="H587" s="64" t="s">
        <v>871</v>
      </c>
      <c r="I587" s="65">
        <v>0</v>
      </c>
      <c r="J587" s="63" t="s">
        <v>1397</v>
      </c>
      <c r="K587" s="53" t="s">
        <v>95</v>
      </c>
      <c r="L587" s="63"/>
      <c r="M587" s="66" t="s">
        <v>1423</v>
      </c>
      <c r="N587" s="64"/>
      <c r="O587" s="67">
        <v>8563200000</v>
      </c>
      <c r="P587" s="67">
        <v>99784347137</v>
      </c>
      <c r="Q587" s="67">
        <v>0</v>
      </c>
      <c r="R587" s="67">
        <v>0</v>
      </c>
      <c r="S587" s="67"/>
      <c r="T587" s="67"/>
      <c r="U587" s="67"/>
      <c r="V587" s="67"/>
      <c r="W587" s="67"/>
      <c r="X587" s="68"/>
      <c r="Y587" s="68">
        <v>108347547137</v>
      </c>
      <c r="Z587" s="69">
        <f t="shared" si="135"/>
        <v>121349252793.44002</v>
      </c>
      <c r="AA587" s="70"/>
      <c r="AB587" s="71">
        <v>2015</v>
      </c>
      <c r="AC587" s="71"/>
    </row>
    <row r="588" spans="2:29" ht="12.75" customHeight="1">
      <c r="B588" s="62" t="s">
        <v>1435</v>
      </c>
      <c r="C588" s="63" t="s">
        <v>88</v>
      </c>
      <c r="D588" s="63" t="s">
        <v>1436</v>
      </c>
      <c r="E588" s="63" t="s">
        <v>1437</v>
      </c>
      <c r="F588" s="63" t="s">
        <v>1437</v>
      </c>
      <c r="G588" s="63" t="s">
        <v>1438</v>
      </c>
      <c r="H588" s="64" t="s">
        <v>871</v>
      </c>
      <c r="I588" s="65">
        <v>0</v>
      </c>
      <c r="J588" s="63" t="s">
        <v>1439</v>
      </c>
      <c r="K588" s="53" t="s">
        <v>95</v>
      </c>
      <c r="L588" s="63"/>
      <c r="M588" s="66" t="s">
        <v>1423</v>
      </c>
      <c r="N588" s="64"/>
      <c r="O588" s="67">
        <v>3504909</v>
      </c>
      <c r="P588" s="67"/>
      <c r="Q588" s="67"/>
      <c r="R588" s="67"/>
      <c r="S588" s="67"/>
      <c r="T588" s="67"/>
      <c r="U588" s="67"/>
      <c r="V588" s="67"/>
      <c r="W588" s="67"/>
      <c r="X588" s="68"/>
      <c r="Y588" s="68">
        <v>3504909</v>
      </c>
      <c r="Z588" s="69">
        <f t="shared" si="135"/>
        <v>3925498.0800000005</v>
      </c>
      <c r="AA588" s="70"/>
      <c r="AB588" s="71">
        <v>2015</v>
      </c>
      <c r="AC588" s="71"/>
    </row>
    <row r="589" spans="2:29" ht="12.75" customHeight="1">
      <c r="B589" s="62" t="s">
        <v>1440</v>
      </c>
      <c r="C589" s="63" t="s">
        <v>88</v>
      </c>
      <c r="D589" s="63" t="s">
        <v>1407</v>
      </c>
      <c r="E589" s="63" t="s">
        <v>1408</v>
      </c>
      <c r="F589" s="63" t="s">
        <v>1408</v>
      </c>
      <c r="G589" s="63" t="s">
        <v>1441</v>
      </c>
      <c r="H589" s="64" t="s">
        <v>871</v>
      </c>
      <c r="I589" s="65">
        <v>0</v>
      </c>
      <c r="J589" s="63" t="s">
        <v>1439</v>
      </c>
      <c r="K589" s="53" t="s">
        <v>95</v>
      </c>
      <c r="L589" s="63"/>
      <c r="M589" s="66" t="s">
        <v>1423</v>
      </c>
      <c r="N589" s="64"/>
      <c r="O589" s="67"/>
      <c r="P589" s="67">
        <v>231000000</v>
      </c>
      <c r="Q589" s="67">
        <v>9220000000</v>
      </c>
      <c r="R589" s="67"/>
      <c r="S589" s="67"/>
      <c r="T589" s="67"/>
      <c r="U589" s="67"/>
      <c r="V589" s="67"/>
      <c r="W589" s="67"/>
      <c r="X589" s="68"/>
      <c r="Y589" s="68">
        <v>0</v>
      </c>
      <c r="Z589" s="69">
        <f t="shared" si="135"/>
        <v>0</v>
      </c>
      <c r="AA589" s="70"/>
      <c r="AB589" s="71">
        <v>2015</v>
      </c>
      <c r="AC589" s="71" t="s">
        <v>105</v>
      </c>
    </row>
    <row r="590" spans="2:29" ht="12.75" customHeight="1">
      <c r="B590" s="62" t="s">
        <v>1442</v>
      </c>
      <c r="C590" s="63" t="s">
        <v>88</v>
      </c>
      <c r="D590" s="63" t="s">
        <v>1407</v>
      </c>
      <c r="E590" s="63" t="s">
        <v>1408</v>
      </c>
      <c r="F590" s="63" t="s">
        <v>1408</v>
      </c>
      <c r="G590" s="63" t="s">
        <v>1441</v>
      </c>
      <c r="H590" s="64" t="s">
        <v>871</v>
      </c>
      <c r="I590" s="65">
        <v>0</v>
      </c>
      <c r="J590" s="63" t="s">
        <v>1439</v>
      </c>
      <c r="K590" s="53" t="s">
        <v>95</v>
      </c>
      <c r="L590" s="63"/>
      <c r="M590" s="66" t="s">
        <v>1423</v>
      </c>
      <c r="N590" s="64"/>
      <c r="O590" s="67"/>
      <c r="P590" s="67">
        <v>231000000</v>
      </c>
      <c r="Q590" s="67">
        <v>0</v>
      </c>
      <c r="R590" s="67"/>
      <c r="S590" s="67"/>
      <c r="T590" s="67"/>
      <c r="U590" s="67"/>
      <c r="V590" s="67"/>
      <c r="W590" s="67"/>
      <c r="X590" s="68"/>
      <c r="Y590" s="68">
        <v>0</v>
      </c>
      <c r="Z590" s="69">
        <f t="shared" si="135"/>
        <v>0</v>
      </c>
      <c r="AA590" s="70"/>
      <c r="AB590" s="71">
        <v>2015</v>
      </c>
      <c r="AC590" s="71" t="s">
        <v>105</v>
      </c>
    </row>
    <row r="591" spans="2:29" ht="12.75" customHeight="1">
      <c r="B591" s="62" t="s">
        <v>1443</v>
      </c>
      <c r="C591" s="63" t="s">
        <v>88</v>
      </c>
      <c r="D591" s="63" t="s">
        <v>1407</v>
      </c>
      <c r="E591" s="63" t="s">
        <v>1408</v>
      </c>
      <c r="F591" s="63" t="s">
        <v>1408</v>
      </c>
      <c r="G591" s="63" t="s">
        <v>1441</v>
      </c>
      <c r="H591" s="64" t="s">
        <v>871</v>
      </c>
      <c r="I591" s="65">
        <v>0</v>
      </c>
      <c r="J591" s="63" t="s">
        <v>1439</v>
      </c>
      <c r="K591" s="53" t="s">
        <v>95</v>
      </c>
      <c r="L591" s="63"/>
      <c r="M591" s="66" t="s">
        <v>1423</v>
      </c>
      <c r="N591" s="64"/>
      <c r="O591" s="67"/>
      <c r="P591" s="67">
        <v>97310000</v>
      </c>
      <c r="Q591" s="67">
        <v>11676258000</v>
      </c>
      <c r="R591" s="67"/>
      <c r="S591" s="67"/>
      <c r="T591" s="67"/>
      <c r="U591" s="67"/>
      <c r="V591" s="67"/>
      <c r="W591" s="67"/>
      <c r="X591" s="68"/>
      <c r="Y591" s="68">
        <v>11773568000</v>
      </c>
      <c r="Z591" s="69">
        <f t="shared" si="135"/>
        <v>13186396160.000002</v>
      </c>
      <c r="AA591" s="70"/>
      <c r="AB591" s="71">
        <v>2015</v>
      </c>
      <c r="AC591" s="71"/>
    </row>
    <row r="592" spans="2:29" ht="12.75" customHeight="1">
      <c r="B592" s="62" t="s">
        <v>1444</v>
      </c>
      <c r="C592" s="63" t="s">
        <v>88</v>
      </c>
      <c r="D592" s="63" t="s">
        <v>1445</v>
      </c>
      <c r="E592" s="63" t="s">
        <v>1446</v>
      </c>
      <c r="F592" s="63" t="s">
        <v>1447</v>
      </c>
      <c r="G592" s="63" t="s">
        <v>1448</v>
      </c>
      <c r="H592" s="64" t="s">
        <v>93</v>
      </c>
      <c r="I592" s="65">
        <v>0</v>
      </c>
      <c r="J592" s="63" t="s">
        <v>1439</v>
      </c>
      <c r="K592" s="53" t="s">
        <v>95</v>
      </c>
      <c r="L592" s="63"/>
      <c r="M592" s="66" t="s">
        <v>1423</v>
      </c>
      <c r="N592" s="64"/>
      <c r="O592" s="67"/>
      <c r="P592" s="67">
        <v>210000000</v>
      </c>
      <c r="Q592" s="67">
        <v>200000000</v>
      </c>
      <c r="R592" s="67"/>
      <c r="S592" s="67"/>
      <c r="T592" s="67"/>
      <c r="U592" s="67"/>
      <c r="V592" s="67"/>
      <c r="W592" s="67"/>
      <c r="X592" s="68"/>
      <c r="Y592" s="68">
        <v>410000000</v>
      </c>
      <c r="Z592" s="69">
        <f t="shared" si="135"/>
        <v>459200000.00000006</v>
      </c>
      <c r="AA592" s="70"/>
      <c r="AB592" s="71">
        <v>2015</v>
      </c>
      <c r="AC592" s="71"/>
    </row>
    <row r="593" spans="2:29" ht="12.75" customHeight="1">
      <c r="B593" s="62" t="s">
        <v>1449</v>
      </c>
      <c r="C593" s="63" t="s">
        <v>88</v>
      </c>
      <c r="D593" s="63" t="s">
        <v>1450</v>
      </c>
      <c r="E593" s="63" t="s">
        <v>1451</v>
      </c>
      <c r="F593" s="63" t="s">
        <v>1451</v>
      </c>
      <c r="G593" s="63" t="s">
        <v>1452</v>
      </c>
      <c r="H593" s="64" t="s">
        <v>93</v>
      </c>
      <c r="I593" s="65">
        <v>0</v>
      </c>
      <c r="J593" s="63" t="s">
        <v>1439</v>
      </c>
      <c r="K593" s="53" t="s">
        <v>95</v>
      </c>
      <c r="L593" s="63"/>
      <c r="M593" s="66" t="s">
        <v>1423</v>
      </c>
      <c r="N593" s="64"/>
      <c r="O593" s="67"/>
      <c r="P593" s="67">
        <v>65000000</v>
      </c>
      <c r="Q593" s="67">
        <v>65000000</v>
      </c>
      <c r="R593" s="67">
        <v>65000000</v>
      </c>
      <c r="S593" s="67">
        <v>65000000</v>
      </c>
      <c r="T593" s="67">
        <v>65000000</v>
      </c>
      <c r="U593" s="67"/>
      <c r="V593" s="67"/>
      <c r="W593" s="67"/>
      <c r="X593" s="68"/>
      <c r="Y593" s="68">
        <v>0</v>
      </c>
      <c r="Z593" s="69">
        <f t="shared" si="135"/>
        <v>0</v>
      </c>
      <c r="AA593" s="70"/>
      <c r="AB593" s="71">
        <v>2015</v>
      </c>
      <c r="AC593" s="71" t="s">
        <v>105</v>
      </c>
    </row>
    <row r="594" spans="2:29" ht="12.75" customHeight="1">
      <c r="B594" s="62" t="s">
        <v>1453</v>
      </c>
      <c r="C594" s="63" t="s">
        <v>88</v>
      </c>
      <c r="D594" s="63" t="s">
        <v>1450</v>
      </c>
      <c r="E594" s="63" t="s">
        <v>1451</v>
      </c>
      <c r="F594" s="63" t="s">
        <v>1451</v>
      </c>
      <c r="G594" s="63" t="s">
        <v>1452</v>
      </c>
      <c r="H594" s="64" t="s">
        <v>93</v>
      </c>
      <c r="I594" s="65">
        <v>0</v>
      </c>
      <c r="J594" s="63" t="s">
        <v>1439</v>
      </c>
      <c r="K594" s="53" t="s">
        <v>95</v>
      </c>
      <c r="L594" s="63"/>
      <c r="M594" s="66" t="s">
        <v>1423</v>
      </c>
      <c r="N594" s="64"/>
      <c r="O594" s="67"/>
      <c r="P594" s="67">
        <v>0</v>
      </c>
      <c r="Q594" s="67">
        <v>65000000</v>
      </c>
      <c r="R594" s="67">
        <v>65000000</v>
      </c>
      <c r="S594" s="67">
        <v>65000000</v>
      </c>
      <c r="T594" s="67">
        <v>65000000</v>
      </c>
      <c r="U594" s="67"/>
      <c r="V594" s="67"/>
      <c r="W594" s="67"/>
      <c r="X594" s="68"/>
      <c r="Y594" s="68">
        <v>0</v>
      </c>
      <c r="Z594" s="69">
        <f t="shared" si="135"/>
        <v>0</v>
      </c>
      <c r="AA594" s="70"/>
      <c r="AB594" s="71">
        <v>2015</v>
      </c>
      <c r="AC594" s="71"/>
    </row>
    <row r="595" spans="2:29" ht="12.75" customHeight="1">
      <c r="B595" s="62" t="s">
        <v>1454</v>
      </c>
      <c r="C595" s="63" t="s">
        <v>88</v>
      </c>
      <c r="D595" s="63" t="s">
        <v>1450</v>
      </c>
      <c r="E595" s="63" t="s">
        <v>1451</v>
      </c>
      <c r="F595" s="63" t="s">
        <v>1451</v>
      </c>
      <c r="G595" s="63" t="s">
        <v>1452</v>
      </c>
      <c r="H595" s="64" t="s">
        <v>93</v>
      </c>
      <c r="I595" s="65">
        <v>0</v>
      </c>
      <c r="J595" s="63" t="s">
        <v>1439</v>
      </c>
      <c r="K595" s="53" t="s">
        <v>95</v>
      </c>
      <c r="L595" s="63"/>
      <c r="M595" s="66" t="s">
        <v>1423</v>
      </c>
      <c r="N595" s="64"/>
      <c r="O595" s="67"/>
      <c r="P595" s="67">
        <v>0</v>
      </c>
      <c r="Q595" s="67">
        <v>65000000</v>
      </c>
      <c r="R595" s="67">
        <v>0</v>
      </c>
      <c r="S595" s="67">
        <v>0</v>
      </c>
      <c r="T595" s="67">
        <v>65000000</v>
      </c>
      <c r="U595" s="67"/>
      <c r="V595" s="67"/>
      <c r="W595" s="67"/>
      <c r="X595" s="68"/>
      <c r="Y595" s="68">
        <f>Q595+T595</f>
        <v>130000000</v>
      </c>
      <c r="Z595" s="69">
        <f t="shared" si="135"/>
        <v>145600000</v>
      </c>
      <c r="AA595" s="70"/>
      <c r="AB595" s="71">
        <v>2015</v>
      </c>
      <c r="AC595" s="71"/>
    </row>
    <row r="596" spans="2:29" ht="12.75" customHeight="1">
      <c r="B596" s="62" t="s">
        <v>1455</v>
      </c>
      <c r="C596" s="63" t="s">
        <v>88</v>
      </c>
      <c r="D596" s="63" t="s">
        <v>1456</v>
      </c>
      <c r="E596" s="63" t="s">
        <v>1457</v>
      </c>
      <c r="F596" s="63" t="s">
        <v>1458</v>
      </c>
      <c r="G596" s="63" t="s">
        <v>1458</v>
      </c>
      <c r="H596" s="64" t="s">
        <v>93</v>
      </c>
      <c r="I596" s="65">
        <v>80</v>
      </c>
      <c r="J596" s="63" t="s">
        <v>1397</v>
      </c>
      <c r="K596" s="53" t="s">
        <v>95</v>
      </c>
      <c r="L596" s="63"/>
      <c r="M596" s="66" t="s">
        <v>1398</v>
      </c>
      <c r="N596" s="64"/>
      <c r="O596" s="67"/>
      <c r="P596" s="67" t="s">
        <v>1459</v>
      </c>
      <c r="Q596" s="67">
        <v>244192327</v>
      </c>
      <c r="R596" s="67">
        <v>197801315</v>
      </c>
      <c r="S596" s="67">
        <v>180878624</v>
      </c>
      <c r="T596" s="67"/>
      <c r="U596" s="67"/>
      <c r="V596" s="67"/>
      <c r="W596" s="67"/>
      <c r="X596" s="68"/>
      <c r="Y596" s="68">
        <v>0</v>
      </c>
      <c r="Z596" s="69">
        <f t="shared" si="135"/>
        <v>0</v>
      </c>
      <c r="AA596" s="70"/>
      <c r="AB596" s="71">
        <v>2015</v>
      </c>
      <c r="AC596" s="71" t="s">
        <v>105</v>
      </c>
    </row>
    <row r="597" spans="2:29" ht="12.75" customHeight="1">
      <c r="B597" s="62" t="s">
        <v>1460</v>
      </c>
      <c r="C597" s="63" t="s">
        <v>88</v>
      </c>
      <c r="D597" s="63" t="s">
        <v>1456</v>
      </c>
      <c r="E597" s="63" t="s">
        <v>1457</v>
      </c>
      <c r="F597" s="63" t="s">
        <v>1458</v>
      </c>
      <c r="G597" s="63" t="s">
        <v>1458</v>
      </c>
      <c r="H597" s="64" t="s">
        <v>93</v>
      </c>
      <c r="I597" s="65">
        <v>80</v>
      </c>
      <c r="J597" s="63" t="s">
        <v>1397</v>
      </c>
      <c r="K597" s="53" t="s">
        <v>95</v>
      </c>
      <c r="L597" s="63"/>
      <c r="M597" s="66" t="s">
        <v>1398</v>
      </c>
      <c r="N597" s="64"/>
      <c r="O597" s="67"/>
      <c r="P597" s="67">
        <v>198475921</v>
      </c>
      <c r="Q597" s="67">
        <v>204637091</v>
      </c>
      <c r="R597" s="67">
        <v>169461011</v>
      </c>
      <c r="S597" s="67">
        <v>152286307</v>
      </c>
      <c r="T597" s="67"/>
      <c r="U597" s="67"/>
      <c r="V597" s="67"/>
      <c r="W597" s="67"/>
      <c r="X597" s="68"/>
      <c r="Y597" s="68">
        <v>0</v>
      </c>
      <c r="Z597" s="69">
        <f t="shared" si="135"/>
        <v>0</v>
      </c>
      <c r="AA597" s="70"/>
      <c r="AB597" s="71">
        <v>2015</v>
      </c>
      <c r="AC597" s="71" t="s">
        <v>105</v>
      </c>
    </row>
    <row r="598" spans="2:29" ht="12.75" customHeight="1">
      <c r="B598" s="62" t="s">
        <v>1461</v>
      </c>
      <c r="C598" s="63" t="s">
        <v>88</v>
      </c>
      <c r="D598" s="63" t="s">
        <v>1456</v>
      </c>
      <c r="E598" s="63" t="s">
        <v>1457</v>
      </c>
      <c r="F598" s="63" t="s">
        <v>1458</v>
      </c>
      <c r="G598" s="63" t="s">
        <v>1458</v>
      </c>
      <c r="H598" s="64" t="s">
        <v>93</v>
      </c>
      <c r="I598" s="65">
        <v>80</v>
      </c>
      <c r="J598" s="63" t="s">
        <v>1397</v>
      </c>
      <c r="K598" s="53" t="s">
        <v>95</v>
      </c>
      <c r="L598" s="63"/>
      <c r="M598" s="66" t="s">
        <v>1398</v>
      </c>
      <c r="N598" s="64"/>
      <c r="O598" s="67"/>
      <c r="P598" s="67">
        <v>227371202</v>
      </c>
      <c r="Q598" s="67">
        <v>204637091</v>
      </c>
      <c r="R598" s="67">
        <v>169461011</v>
      </c>
      <c r="S598" s="67">
        <v>152286307</v>
      </c>
      <c r="T598" s="67"/>
      <c r="U598" s="67"/>
      <c r="V598" s="67"/>
      <c r="W598" s="67"/>
      <c r="X598" s="68"/>
      <c r="Y598" s="68">
        <v>0</v>
      </c>
      <c r="Z598" s="69">
        <f t="shared" si="135"/>
        <v>0</v>
      </c>
      <c r="AA598" s="70"/>
      <c r="AB598" s="71">
        <v>2015</v>
      </c>
      <c r="AC598" s="71" t="s">
        <v>105</v>
      </c>
    </row>
    <row r="599" spans="2:29" ht="12.75" customHeight="1">
      <c r="B599" s="62" t="s">
        <v>1462</v>
      </c>
      <c r="C599" s="63" t="s">
        <v>88</v>
      </c>
      <c r="D599" s="63" t="s">
        <v>1456</v>
      </c>
      <c r="E599" s="63" t="s">
        <v>1457</v>
      </c>
      <c r="F599" s="63" t="s">
        <v>1458</v>
      </c>
      <c r="G599" s="63" t="s">
        <v>1458</v>
      </c>
      <c r="H599" s="64" t="s">
        <v>93</v>
      </c>
      <c r="I599" s="65">
        <v>80</v>
      </c>
      <c r="J599" s="63" t="s">
        <v>1397</v>
      </c>
      <c r="K599" s="53" t="s">
        <v>95</v>
      </c>
      <c r="L599" s="63"/>
      <c r="M599" s="66" t="s">
        <v>1398</v>
      </c>
      <c r="N599" s="64"/>
      <c r="O599" s="67"/>
      <c r="P599" s="67">
        <v>227371202</v>
      </c>
      <c r="Q599" s="67">
        <v>119235124</v>
      </c>
      <c r="R599" s="67">
        <v>169461010.99999997</v>
      </c>
      <c r="S599" s="67">
        <v>152286307</v>
      </c>
      <c r="T599" s="67"/>
      <c r="U599" s="67"/>
      <c r="V599" s="67"/>
      <c r="W599" s="67"/>
      <c r="X599" s="68"/>
      <c r="Y599" s="68">
        <v>0</v>
      </c>
      <c r="Z599" s="69">
        <f t="shared" si="135"/>
        <v>0</v>
      </c>
      <c r="AA599" s="70"/>
      <c r="AB599" s="71">
        <v>2015</v>
      </c>
      <c r="AC599" s="71" t="s">
        <v>105</v>
      </c>
    </row>
    <row r="600" spans="2:29" ht="12.75" customHeight="1">
      <c r="B600" s="62" t="s">
        <v>1463</v>
      </c>
      <c r="C600" s="63" t="s">
        <v>88</v>
      </c>
      <c r="D600" s="63" t="s">
        <v>1456</v>
      </c>
      <c r="E600" s="63" t="s">
        <v>1457</v>
      </c>
      <c r="F600" s="63" t="s">
        <v>1458</v>
      </c>
      <c r="G600" s="63" t="s">
        <v>1458</v>
      </c>
      <c r="H600" s="64" t="s">
        <v>93</v>
      </c>
      <c r="I600" s="65">
        <v>80</v>
      </c>
      <c r="J600" s="63" t="s">
        <v>1397</v>
      </c>
      <c r="K600" s="53" t="s">
        <v>95</v>
      </c>
      <c r="L600" s="63"/>
      <c r="M600" s="66" t="s">
        <v>1398</v>
      </c>
      <c r="N600" s="64"/>
      <c r="O600" s="67"/>
      <c r="P600" s="67">
        <v>227371202</v>
      </c>
      <c r="Q600" s="67">
        <v>157634856</v>
      </c>
      <c r="R600" s="67">
        <v>169461010.99999997</v>
      </c>
      <c r="S600" s="67">
        <v>152286307</v>
      </c>
      <c r="T600" s="67"/>
      <c r="U600" s="67"/>
      <c r="V600" s="67"/>
      <c r="W600" s="67"/>
      <c r="X600" s="68"/>
      <c r="Y600" s="68">
        <v>0</v>
      </c>
      <c r="Z600" s="69">
        <f t="shared" si="135"/>
        <v>0</v>
      </c>
      <c r="AA600" s="70"/>
      <c r="AB600" s="71">
        <v>2015</v>
      </c>
      <c r="AC600" s="71" t="s">
        <v>105</v>
      </c>
    </row>
    <row r="601" spans="2:29" ht="12.75" customHeight="1">
      <c r="B601" s="62" t="s">
        <v>1464</v>
      </c>
      <c r="C601" s="63" t="s">
        <v>88</v>
      </c>
      <c r="D601" s="63" t="s">
        <v>1465</v>
      </c>
      <c r="E601" s="63" t="s">
        <v>1457</v>
      </c>
      <c r="F601" s="63" t="s">
        <v>1466</v>
      </c>
      <c r="G601" s="63" t="s">
        <v>1458</v>
      </c>
      <c r="H601" s="64" t="s">
        <v>93</v>
      </c>
      <c r="I601" s="65">
        <v>80</v>
      </c>
      <c r="J601" s="63" t="s">
        <v>1397</v>
      </c>
      <c r="K601" s="53" t="s">
        <v>95</v>
      </c>
      <c r="L601" s="63"/>
      <c r="M601" s="66" t="s">
        <v>1398</v>
      </c>
      <c r="N601" s="64"/>
      <c r="O601" s="67"/>
      <c r="P601" s="67">
        <v>227371202</v>
      </c>
      <c r="Q601" s="67">
        <v>157634856</v>
      </c>
      <c r="R601" s="67">
        <v>92598268</v>
      </c>
      <c r="S601" s="67">
        <v>152286307</v>
      </c>
      <c r="T601" s="67"/>
      <c r="U601" s="67"/>
      <c r="V601" s="67"/>
      <c r="W601" s="67"/>
      <c r="X601" s="68"/>
      <c r="Y601" s="68">
        <v>0</v>
      </c>
      <c r="Z601" s="69">
        <f t="shared" si="135"/>
        <v>0</v>
      </c>
      <c r="AA601" s="70"/>
      <c r="AB601" s="71">
        <v>2016</v>
      </c>
      <c r="AC601" s="71" t="s">
        <v>105</v>
      </c>
    </row>
    <row r="602" spans="2:29" ht="12.75" customHeight="1">
      <c r="B602" s="62" t="s">
        <v>1467</v>
      </c>
      <c r="C602" s="63" t="s">
        <v>88</v>
      </c>
      <c r="D602" s="63" t="s">
        <v>1465</v>
      </c>
      <c r="E602" s="63" t="s">
        <v>1457</v>
      </c>
      <c r="F602" s="63" t="s">
        <v>1466</v>
      </c>
      <c r="G602" s="63" t="s">
        <v>1458</v>
      </c>
      <c r="H602" s="64" t="s">
        <v>93</v>
      </c>
      <c r="I602" s="65">
        <v>80</v>
      </c>
      <c r="J602" s="63" t="s">
        <v>1397</v>
      </c>
      <c r="K602" s="53" t="s">
        <v>95</v>
      </c>
      <c r="L602" s="63"/>
      <c r="M602" s="66" t="s">
        <v>1398</v>
      </c>
      <c r="N602" s="64"/>
      <c r="O602" s="67"/>
      <c r="P602" s="67">
        <v>227371202</v>
      </c>
      <c r="Q602" s="67">
        <v>157634856</v>
      </c>
      <c r="R602" s="67">
        <v>70666232</v>
      </c>
      <c r="S602" s="67">
        <v>152286307</v>
      </c>
      <c r="T602" s="67"/>
      <c r="U602" s="67"/>
      <c r="V602" s="67"/>
      <c r="W602" s="67"/>
      <c r="X602" s="68"/>
      <c r="Y602" s="68">
        <f>P602+Q602+R602+S602</f>
        <v>607958597</v>
      </c>
      <c r="Z602" s="69">
        <f t="shared" si="135"/>
        <v>680913628.6400001</v>
      </c>
      <c r="AA602" s="70"/>
      <c r="AB602" s="71">
        <v>2016</v>
      </c>
      <c r="AC602" s="71" t="s">
        <v>105</v>
      </c>
    </row>
    <row r="603" spans="2:29" ht="12.75" customHeight="1">
      <c r="B603" s="62" t="s">
        <v>1468</v>
      </c>
      <c r="C603" s="63" t="s">
        <v>88</v>
      </c>
      <c r="D603" s="63" t="s">
        <v>1465</v>
      </c>
      <c r="E603" s="63" t="s">
        <v>1457</v>
      </c>
      <c r="F603" s="63" t="s">
        <v>1466</v>
      </c>
      <c r="G603" s="63" t="s">
        <v>1458</v>
      </c>
      <c r="H603" s="64" t="s">
        <v>93</v>
      </c>
      <c r="I603" s="65">
        <v>80</v>
      </c>
      <c r="J603" s="63" t="s">
        <v>1397</v>
      </c>
      <c r="K603" s="53" t="s">
        <v>95</v>
      </c>
      <c r="L603" s="63"/>
      <c r="M603" s="66" t="s">
        <v>1398</v>
      </c>
      <c r="N603" s="64"/>
      <c r="O603" s="67"/>
      <c r="P603" s="67">
        <v>227371202</v>
      </c>
      <c r="Q603" s="67">
        <v>157634856</v>
      </c>
      <c r="R603" s="67">
        <v>116032123</v>
      </c>
      <c r="S603" s="67">
        <v>152286307</v>
      </c>
      <c r="T603" s="67"/>
      <c r="U603" s="67"/>
      <c r="V603" s="67"/>
      <c r="W603" s="67"/>
      <c r="X603" s="68"/>
      <c r="Y603" s="68">
        <f>P603+Q603+R603+S603</f>
        <v>653324488</v>
      </c>
      <c r="Z603" s="69">
        <f t="shared" si="135"/>
        <v>731723426.56000006</v>
      </c>
      <c r="AA603" s="70"/>
      <c r="AB603" s="71">
        <v>2016</v>
      </c>
      <c r="AC603" s="71"/>
    </row>
    <row r="604" spans="2:29" ht="12.75" customHeight="1">
      <c r="B604" s="62" t="s">
        <v>1469</v>
      </c>
      <c r="C604" s="63" t="s">
        <v>88</v>
      </c>
      <c r="D604" s="63" t="s">
        <v>1470</v>
      </c>
      <c r="E604" s="63" t="s">
        <v>1471</v>
      </c>
      <c r="F604" s="63" t="s">
        <v>1472</v>
      </c>
      <c r="G604" s="66" t="s">
        <v>1473</v>
      </c>
      <c r="H604" s="64" t="s">
        <v>1474</v>
      </c>
      <c r="I604" s="65">
        <v>10</v>
      </c>
      <c r="J604" s="63" t="s">
        <v>428</v>
      </c>
      <c r="K604" s="53" t="s">
        <v>95</v>
      </c>
      <c r="L604" s="63"/>
      <c r="M604" s="66" t="s">
        <v>1398</v>
      </c>
      <c r="N604" s="64"/>
      <c r="O604" s="67"/>
      <c r="P604" s="67">
        <v>148415728.72999999</v>
      </c>
      <c r="Q604" s="67">
        <v>252000000</v>
      </c>
      <c r="R604" s="67">
        <v>213943477.27000001</v>
      </c>
      <c r="S604" s="67"/>
      <c r="T604" s="67"/>
      <c r="U604" s="67"/>
      <c r="V604" s="67"/>
      <c r="W604" s="67"/>
      <c r="X604" s="68"/>
      <c r="Y604" s="68">
        <v>614359206</v>
      </c>
      <c r="Z604" s="69">
        <f t="shared" si="135"/>
        <v>688082310.72000003</v>
      </c>
      <c r="AA604" s="70"/>
      <c r="AB604" s="71">
        <v>2015</v>
      </c>
      <c r="AC604" s="71"/>
    </row>
    <row r="605" spans="2:29" ht="12.75" customHeight="1">
      <c r="B605" s="62" t="s">
        <v>1475</v>
      </c>
      <c r="C605" s="63" t="s">
        <v>88</v>
      </c>
      <c r="D605" s="63" t="s">
        <v>1476</v>
      </c>
      <c r="E605" s="63" t="s">
        <v>1477</v>
      </c>
      <c r="F605" s="63" t="s">
        <v>1477</v>
      </c>
      <c r="G605" s="63" t="s">
        <v>1478</v>
      </c>
      <c r="H605" s="64" t="s">
        <v>93</v>
      </c>
      <c r="I605" s="65">
        <v>0</v>
      </c>
      <c r="J605" s="63" t="s">
        <v>1479</v>
      </c>
      <c r="K605" s="53" t="s">
        <v>95</v>
      </c>
      <c r="L605" s="63"/>
      <c r="M605" s="66" t="s">
        <v>1423</v>
      </c>
      <c r="N605" s="64"/>
      <c r="O605" s="67"/>
      <c r="P605" s="67"/>
      <c r="Q605" s="67">
        <v>215700000</v>
      </c>
      <c r="R605" s="67">
        <v>100000000</v>
      </c>
      <c r="S605" s="67">
        <v>120000000</v>
      </c>
      <c r="T605" s="67"/>
      <c r="U605" s="67"/>
      <c r="V605" s="67"/>
      <c r="W605" s="67"/>
      <c r="X605" s="68"/>
      <c r="Y605" s="68">
        <v>0</v>
      </c>
      <c r="Z605" s="69">
        <f t="shared" si="135"/>
        <v>0</v>
      </c>
      <c r="AA605" s="70"/>
      <c r="AB605" s="71">
        <v>2015</v>
      </c>
      <c r="AC605" s="71" t="s">
        <v>105</v>
      </c>
    </row>
    <row r="606" spans="2:29" ht="12.75" customHeight="1">
      <c r="B606" s="62" t="s">
        <v>1480</v>
      </c>
      <c r="C606" s="63" t="s">
        <v>88</v>
      </c>
      <c r="D606" s="63" t="s">
        <v>1476</v>
      </c>
      <c r="E606" s="63" t="s">
        <v>1477</v>
      </c>
      <c r="F606" s="63" t="s">
        <v>1477</v>
      </c>
      <c r="G606" s="63" t="s">
        <v>1478</v>
      </c>
      <c r="H606" s="64" t="s">
        <v>93</v>
      </c>
      <c r="I606" s="65">
        <v>0</v>
      </c>
      <c r="J606" s="63" t="s">
        <v>112</v>
      </c>
      <c r="K606" s="53" t="s">
        <v>95</v>
      </c>
      <c r="L606" s="63"/>
      <c r="M606" s="66" t="s">
        <v>1423</v>
      </c>
      <c r="N606" s="64"/>
      <c r="O606" s="67"/>
      <c r="P606" s="67"/>
      <c r="Q606" s="67">
        <v>201112846.65000001</v>
      </c>
      <c r="R606" s="67">
        <v>93224395.689999998</v>
      </c>
      <c r="S606" s="67">
        <v>111869274.81999999</v>
      </c>
      <c r="T606" s="67"/>
      <c r="U606" s="67"/>
      <c r="V606" s="67"/>
      <c r="W606" s="67"/>
      <c r="X606" s="68"/>
      <c r="Y606" s="68">
        <v>406206517.15999997</v>
      </c>
      <c r="Z606" s="69">
        <f t="shared" si="135"/>
        <v>454951299.21920002</v>
      </c>
      <c r="AA606" s="70"/>
      <c r="AB606" s="71">
        <v>2015</v>
      </c>
      <c r="AC606" s="71"/>
    </row>
    <row r="607" spans="2:29" ht="12.75" customHeight="1">
      <c r="B607" s="62" t="s">
        <v>1481</v>
      </c>
      <c r="C607" s="63" t="s">
        <v>88</v>
      </c>
      <c r="D607" s="63" t="s">
        <v>1482</v>
      </c>
      <c r="E607" s="63" t="s">
        <v>1483</v>
      </c>
      <c r="F607" s="63" t="s">
        <v>1484</v>
      </c>
      <c r="G607" s="63" t="s">
        <v>1485</v>
      </c>
      <c r="H607" s="64" t="s">
        <v>93</v>
      </c>
      <c r="I607" s="65">
        <v>0</v>
      </c>
      <c r="J607" s="63" t="s">
        <v>1486</v>
      </c>
      <c r="K607" s="53" t="s">
        <v>95</v>
      </c>
      <c r="L607" s="63"/>
      <c r="M607" s="66" t="s">
        <v>1423</v>
      </c>
      <c r="N607" s="64"/>
      <c r="O607" s="67"/>
      <c r="P607" s="67"/>
      <c r="Q607" s="67">
        <v>114000000</v>
      </c>
      <c r="R607" s="67">
        <v>165000000</v>
      </c>
      <c r="S607" s="67">
        <v>231000000</v>
      </c>
      <c r="T607" s="67"/>
      <c r="U607" s="67"/>
      <c r="V607" s="67"/>
      <c r="W607" s="67"/>
      <c r="X607" s="68"/>
      <c r="Y607" s="68">
        <v>0</v>
      </c>
      <c r="Z607" s="69">
        <f t="shared" si="135"/>
        <v>0</v>
      </c>
      <c r="AA607" s="70"/>
      <c r="AB607" s="71">
        <v>2015</v>
      </c>
      <c r="AC607" s="71" t="s">
        <v>105</v>
      </c>
    </row>
    <row r="608" spans="2:29" ht="12.75" customHeight="1">
      <c r="B608" s="62" t="s">
        <v>1487</v>
      </c>
      <c r="C608" s="63" t="s">
        <v>88</v>
      </c>
      <c r="D608" s="63" t="s">
        <v>1482</v>
      </c>
      <c r="E608" s="63" t="s">
        <v>1483</v>
      </c>
      <c r="F608" s="63" t="s">
        <v>1484</v>
      </c>
      <c r="G608" s="63" t="s">
        <v>1485</v>
      </c>
      <c r="H608" s="64" t="s">
        <v>93</v>
      </c>
      <c r="I608" s="65">
        <v>0</v>
      </c>
      <c r="J608" s="63" t="s">
        <v>1486</v>
      </c>
      <c r="K608" s="53" t="s">
        <v>95</v>
      </c>
      <c r="L608" s="63"/>
      <c r="M608" s="66" t="s">
        <v>1423</v>
      </c>
      <c r="N608" s="64"/>
      <c r="O608" s="67"/>
      <c r="P608" s="67"/>
      <c r="Q608" s="67">
        <v>0</v>
      </c>
      <c r="R608" s="67">
        <v>165000000</v>
      </c>
      <c r="S608" s="67">
        <v>231000000</v>
      </c>
      <c r="T608" s="67"/>
      <c r="U608" s="67"/>
      <c r="V608" s="67"/>
      <c r="W608" s="67"/>
      <c r="X608" s="68"/>
      <c r="Y608" s="68">
        <v>0</v>
      </c>
      <c r="Z608" s="69">
        <f t="shared" si="135"/>
        <v>0</v>
      </c>
      <c r="AA608" s="70"/>
      <c r="AB608" s="71">
        <v>2015</v>
      </c>
      <c r="AC608" s="71" t="s">
        <v>105</v>
      </c>
    </row>
    <row r="609" spans="2:29" ht="12.75" customHeight="1">
      <c r="B609" s="62" t="s">
        <v>1488</v>
      </c>
      <c r="C609" s="63" t="s">
        <v>88</v>
      </c>
      <c r="D609" s="63" t="s">
        <v>1482</v>
      </c>
      <c r="E609" s="63" t="s">
        <v>1483</v>
      </c>
      <c r="F609" s="63" t="s">
        <v>1484</v>
      </c>
      <c r="G609" s="63" t="s">
        <v>1485</v>
      </c>
      <c r="H609" s="64" t="s">
        <v>93</v>
      </c>
      <c r="I609" s="65">
        <v>0</v>
      </c>
      <c r="J609" s="63" t="s">
        <v>1486</v>
      </c>
      <c r="K609" s="53" t="s">
        <v>95</v>
      </c>
      <c r="L609" s="63"/>
      <c r="M609" s="66" t="s">
        <v>1423</v>
      </c>
      <c r="N609" s="64"/>
      <c r="O609" s="67"/>
      <c r="P609" s="67"/>
      <c r="Q609" s="67">
        <v>0</v>
      </c>
      <c r="R609" s="67">
        <v>0</v>
      </c>
      <c r="S609" s="67">
        <v>0</v>
      </c>
      <c r="T609" s="67"/>
      <c r="U609" s="67"/>
      <c r="V609" s="67"/>
      <c r="W609" s="67"/>
      <c r="X609" s="68"/>
      <c r="Y609" s="68">
        <v>0</v>
      </c>
      <c r="Z609" s="69">
        <f t="shared" si="135"/>
        <v>0</v>
      </c>
      <c r="AA609" s="70"/>
      <c r="AB609" s="71">
        <v>2015</v>
      </c>
      <c r="AC609" s="71" t="s">
        <v>105</v>
      </c>
    </row>
    <row r="610" spans="2:29" ht="12.75" customHeight="1">
      <c r="B610" s="62" t="s">
        <v>1489</v>
      </c>
      <c r="C610" s="63" t="s">
        <v>88</v>
      </c>
      <c r="D610" s="63" t="s">
        <v>1490</v>
      </c>
      <c r="E610" s="63" t="s">
        <v>1491</v>
      </c>
      <c r="F610" s="63" t="s">
        <v>1492</v>
      </c>
      <c r="G610" s="63" t="s">
        <v>1493</v>
      </c>
      <c r="H610" s="64" t="s">
        <v>871</v>
      </c>
      <c r="I610" s="65">
        <v>0</v>
      </c>
      <c r="J610" s="63" t="s">
        <v>1486</v>
      </c>
      <c r="K610" s="53" t="s">
        <v>95</v>
      </c>
      <c r="L610" s="63"/>
      <c r="M610" s="66" t="s">
        <v>1423</v>
      </c>
      <c r="N610" s="64"/>
      <c r="O610" s="67"/>
      <c r="P610" s="67"/>
      <c r="Q610" s="67">
        <v>11565291209.35</v>
      </c>
      <c r="R610" s="67">
        <v>5417901266.6499996</v>
      </c>
      <c r="S610" s="67"/>
      <c r="T610" s="67"/>
      <c r="U610" s="67"/>
      <c r="V610" s="67"/>
      <c r="W610" s="67"/>
      <c r="X610" s="68"/>
      <c r="Y610" s="68">
        <v>0</v>
      </c>
      <c r="Z610" s="69">
        <f t="shared" si="135"/>
        <v>0</v>
      </c>
      <c r="AA610" s="70"/>
      <c r="AB610" s="71">
        <v>2015</v>
      </c>
      <c r="AC610" s="71" t="s">
        <v>105</v>
      </c>
    </row>
    <row r="611" spans="2:29" ht="12.75" customHeight="1">
      <c r="B611" s="62" t="s">
        <v>1494</v>
      </c>
      <c r="C611" s="63" t="s">
        <v>88</v>
      </c>
      <c r="D611" s="63" t="s">
        <v>1490</v>
      </c>
      <c r="E611" s="63" t="s">
        <v>1491</v>
      </c>
      <c r="F611" s="63" t="s">
        <v>1492</v>
      </c>
      <c r="G611" s="63" t="s">
        <v>1493</v>
      </c>
      <c r="H611" s="64" t="s">
        <v>871</v>
      </c>
      <c r="I611" s="65">
        <v>0</v>
      </c>
      <c r="J611" s="63" t="s">
        <v>1486</v>
      </c>
      <c r="K611" s="53" t="s">
        <v>95</v>
      </c>
      <c r="L611" s="63"/>
      <c r="M611" s="66" t="s">
        <v>1423</v>
      </c>
      <c r="N611" s="64"/>
      <c r="O611" s="67"/>
      <c r="P611" s="67">
        <f>Q610-Q611</f>
        <v>34650031.850000381</v>
      </c>
      <c r="Q611" s="67">
        <v>11530641177.5</v>
      </c>
      <c r="R611" s="67">
        <v>5417901266.6499996</v>
      </c>
      <c r="S611" s="67"/>
      <c r="T611" s="67"/>
      <c r="U611" s="67"/>
      <c r="V611" s="67"/>
      <c r="W611" s="67"/>
      <c r="X611" s="68"/>
      <c r="Y611" s="68">
        <v>0</v>
      </c>
      <c r="Z611" s="69">
        <f t="shared" si="135"/>
        <v>0</v>
      </c>
      <c r="AA611" s="70"/>
      <c r="AB611" s="71">
        <v>2015</v>
      </c>
      <c r="AC611" s="71" t="s">
        <v>105</v>
      </c>
    </row>
    <row r="612" spans="2:29" ht="12.75" customHeight="1">
      <c r="B612" s="62" t="s">
        <v>1495</v>
      </c>
      <c r="C612" s="63" t="s">
        <v>88</v>
      </c>
      <c r="D612" s="63" t="s">
        <v>1490</v>
      </c>
      <c r="E612" s="63" t="s">
        <v>1491</v>
      </c>
      <c r="F612" s="63" t="s">
        <v>1492</v>
      </c>
      <c r="G612" s="63" t="s">
        <v>1493</v>
      </c>
      <c r="H612" s="64" t="s">
        <v>871</v>
      </c>
      <c r="I612" s="65">
        <v>0</v>
      </c>
      <c r="J612" s="63" t="s">
        <v>1486</v>
      </c>
      <c r="K612" s="53" t="s">
        <v>95</v>
      </c>
      <c r="L612" s="63"/>
      <c r="M612" s="66" t="s">
        <v>1423</v>
      </c>
      <c r="N612" s="64"/>
      <c r="O612" s="67"/>
      <c r="P612" s="67">
        <f t="shared" ref="P612:P625" si="136">Q611-Q612</f>
        <v>9237558.8199996948</v>
      </c>
      <c r="Q612" s="67">
        <v>11521403618.68</v>
      </c>
      <c r="R612" s="67">
        <v>5417901266.6499996</v>
      </c>
      <c r="S612" s="67"/>
      <c r="T612" s="67"/>
      <c r="U612" s="67"/>
      <c r="V612" s="67"/>
      <c r="W612" s="67"/>
      <c r="X612" s="68"/>
      <c r="Y612" s="68">
        <v>0</v>
      </c>
      <c r="Z612" s="69">
        <f t="shared" si="135"/>
        <v>0</v>
      </c>
      <c r="AA612" s="70"/>
      <c r="AB612" s="71">
        <v>2015</v>
      </c>
      <c r="AC612" s="71" t="s">
        <v>105</v>
      </c>
    </row>
    <row r="613" spans="2:29" ht="12.75" customHeight="1">
      <c r="B613" s="62" t="s">
        <v>1496</v>
      </c>
      <c r="C613" s="63" t="s">
        <v>88</v>
      </c>
      <c r="D613" s="63" t="s">
        <v>1490</v>
      </c>
      <c r="E613" s="63" t="s">
        <v>1491</v>
      </c>
      <c r="F613" s="63" t="s">
        <v>1492</v>
      </c>
      <c r="G613" s="63" t="s">
        <v>1493</v>
      </c>
      <c r="H613" s="64" t="s">
        <v>871</v>
      </c>
      <c r="I613" s="65">
        <v>0</v>
      </c>
      <c r="J613" s="63" t="s">
        <v>1486</v>
      </c>
      <c r="K613" s="53" t="s">
        <v>95</v>
      </c>
      <c r="L613" s="63"/>
      <c r="M613" s="66" t="s">
        <v>1423</v>
      </c>
      <c r="N613" s="64"/>
      <c r="O613" s="67"/>
      <c r="P613" s="67">
        <f t="shared" si="136"/>
        <v>25404800</v>
      </c>
      <c r="Q613" s="67">
        <v>11495998818.68</v>
      </c>
      <c r="R613" s="67">
        <v>5417901266.6499996</v>
      </c>
      <c r="S613" s="67"/>
      <c r="T613" s="67"/>
      <c r="U613" s="67"/>
      <c r="V613" s="67"/>
      <c r="W613" s="67"/>
      <c r="X613" s="68"/>
      <c r="Y613" s="68">
        <v>0</v>
      </c>
      <c r="Z613" s="69">
        <f t="shared" si="135"/>
        <v>0</v>
      </c>
      <c r="AA613" s="70"/>
      <c r="AB613" s="71">
        <v>2015</v>
      </c>
      <c r="AC613" s="71" t="s">
        <v>105</v>
      </c>
    </row>
    <row r="614" spans="2:29" ht="12.75" customHeight="1">
      <c r="B614" s="62" t="s">
        <v>1497</v>
      </c>
      <c r="C614" s="63" t="s">
        <v>88</v>
      </c>
      <c r="D614" s="63" t="s">
        <v>1490</v>
      </c>
      <c r="E614" s="63" t="s">
        <v>1491</v>
      </c>
      <c r="F614" s="63" t="s">
        <v>1492</v>
      </c>
      <c r="G614" s="63" t="s">
        <v>1493</v>
      </c>
      <c r="H614" s="64" t="s">
        <v>871</v>
      </c>
      <c r="I614" s="65">
        <v>0</v>
      </c>
      <c r="J614" s="63" t="s">
        <v>1486</v>
      </c>
      <c r="K614" s="53" t="s">
        <v>95</v>
      </c>
      <c r="L614" s="63"/>
      <c r="M614" s="66" t="s">
        <v>1423</v>
      </c>
      <c r="N614" s="64"/>
      <c r="O614" s="67"/>
      <c r="P614" s="67">
        <f t="shared" si="136"/>
        <v>9501170</v>
      </c>
      <c r="Q614" s="67">
        <v>11486497648.68</v>
      </c>
      <c r="R614" s="67">
        <v>5417901266.6499996</v>
      </c>
      <c r="S614" s="67"/>
      <c r="T614" s="67"/>
      <c r="U614" s="67"/>
      <c r="V614" s="67"/>
      <c r="W614" s="67"/>
      <c r="X614" s="68"/>
      <c r="Y614" s="68">
        <v>0</v>
      </c>
      <c r="Z614" s="69">
        <f t="shared" si="135"/>
        <v>0</v>
      </c>
      <c r="AA614" s="70"/>
      <c r="AB614" s="71">
        <v>2015</v>
      </c>
      <c r="AC614" s="71" t="s">
        <v>105</v>
      </c>
    </row>
    <row r="615" spans="2:29" ht="12.75" customHeight="1">
      <c r="B615" s="62" t="s">
        <v>1498</v>
      </c>
      <c r="C615" s="63" t="s">
        <v>88</v>
      </c>
      <c r="D615" s="63" t="s">
        <v>1490</v>
      </c>
      <c r="E615" s="63" t="s">
        <v>1491</v>
      </c>
      <c r="F615" s="63" t="s">
        <v>1492</v>
      </c>
      <c r="G615" s="63" t="s">
        <v>1493</v>
      </c>
      <c r="H615" s="64" t="s">
        <v>871</v>
      </c>
      <c r="I615" s="65">
        <v>0</v>
      </c>
      <c r="J615" s="63" t="s">
        <v>1486</v>
      </c>
      <c r="K615" s="53" t="s">
        <v>95</v>
      </c>
      <c r="L615" s="63"/>
      <c r="M615" s="66" t="s">
        <v>1423</v>
      </c>
      <c r="N615" s="64"/>
      <c r="O615" s="67"/>
      <c r="P615" s="67">
        <f t="shared" si="136"/>
        <v>2335299250</v>
      </c>
      <c r="Q615" s="67">
        <v>9151198398.6800003</v>
      </c>
      <c r="R615" s="67">
        <v>5417901266.6499996</v>
      </c>
      <c r="S615" s="67"/>
      <c r="T615" s="67"/>
      <c r="U615" s="67"/>
      <c r="V615" s="67"/>
      <c r="W615" s="67"/>
      <c r="X615" s="68"/>
      <c r="Y615" s="68">
        <v>0</v>
      </c>
      <c r="Z615" s="69">
        <f t="shared" si="135"/>
        <v>0</v>
      </c>
      <c r="AA615" s="70"/>
      <c r="AB615" s="71">
        <v>2015</v>
      </c>
      <c r="AC615" s="71" t="s">
        <v>105</v>
      </c>
    </row>
    <row r="616" spans="2:29" ht="12.75" customHeight="1">
      <c r="B616" s="62" t="s">
        <v>1499</v>
      </c>
      <c r="C616" s="63" t="s">
        <v>88</v>
      </c>
      <c r="D616" s="63" t="s">
        <v>1490</v>
      </c>
      <c r="E616" s="63" t="s">
        <v>1491</v>
      </c>
      <c r="F616" s="63" t="s">
        <v>1492</v>
      </c>
      <c r="G616" s="63" t="s">
        <v>1493</v>
      </c>
      <c r="H616" s="64" t="s">
        <v>871</v>
      </c>
      <c r="I616" s="65">
        <v>0</v>
      </c>
      <c r="J616" s="63" t="s">
        <v>1486</v>
      </c>
      <c r="K616" s="53" t="s">
        <v>95</v>
      </c>
      <c r="L616" s="63"/>
      <c r="M616" s="66" t="s">
        <v>1423</v>
      </c>
      <c r="N616" s="64"/>
      <c r="O616" s="67"/>
      <c r="P616" s="67">
        <f t="shared" si="136"/>
        <v>941750000</v>
      </c>
      <c r="Q616" s="67">
        <v>8209448398.6800003</v>
      </c>
      <c r="R616" s="67">
        <v>5417901266.6499996</v>
      </c>
      <c r="S616" s="67"/>
      <c r="T616" s="67"/>
      <c r="U616" s="67"/>
      <c r="V616" s="67"/>
      <c r="W616" s="67"/>
      <c r="X616" s="68"/>
      <c r="Y616" s="68">
        <v>0</v>
      </c>
      <c r="Z616" s="69">
        <f t="shared" si="135"/>
        <v>0</v>
      </c>
      <c r="AA616" s="70"/>
      <c r="AB616" s="71">
        <v>2015</v>
      </c>
      <c r="AC616" s="71" t="s">
        <v>105</v>
      </c>
    </row>
    <row r="617" spans="2:29" ht="12.75" customHeight="1">
      <c r="B617" s="62" t="s">
        <v>1500</v>
      </c>
      <c r="C617" s="63" t="s">
        <v>88</v>
      </c>
      <c r="D617" s="63" t="s">
        <v>1490</v>
      </c>
      <c r="E617" s="63" t="s">
        <v>1491</v>
      </c>
      <c r="F617" s="63" t="s">
        <v>1492</v>
      </c>
      <c r="G617" s="63" t="s">
        <v>1493</v>
      </c>
      <c r="H617" s="64" t="s">
        <v>871</v>
      </c>
      <c r="I617" s="65">
        <v>0</v>
      </c>
      <c r="J617" s="63" t="s">
        <v>1486</v>
      </c>
      <c r="K617" s="53" t="s">
        <v>95</v>
      </c>
      <c r="L617" s="63"/>
      <c r="M617" s="66" t="s">
        <v>1423</v>
      </c>
      <c r="N617" s="64"/>
      <c r="O617" s="67"/>
      <c r="P617" s="67">
        <f t="shared" si="136"/>
        <v>213377220</v>
      </c>
      <c r="Q617" s="67">
        <v>7996071178.6800003</v>
      </c>
      <c r="R617" s="67">
        <v>5417901266.6499996</v>
      </c>
      <c r="S617" s="67"/>
      <c r="T617" s="67"/>
      <c r="U617" s="67"/>
      <c r="V617" s="67"/>
      <c r="W617" s="67"/>
      <c r="X617" s="68"/>
      <c r="Y617" s="68">
        <v>0</v>
      </c>
      <c r="Z617" s="69">
        <f t="shared" si="135"/>
        <v>0</v>
      </c>
      <c r="AA617" s="70"/>
      <c r="AB617" s="71">
        <v>2015</v>
      </c>
      <c r="AC617" s="71" t="s">
        <v>105</v>
      </c>
    </row>
    <row r="618" spans="2:29" ht="12.75" customHeight="1">
      <c r="B618" s="62" t="s">
        <v>1501</v>
      </c>
      <c r="C618" s="63" t="s">
        <v>88</v>
      </c>
      <c r="D618" s="63" t="s">
        <v>1490</v>
      </c>
      <c r="E618" s="63" t="s">
        <v>1491</v>
      </c>
      <c r="F618" s="63" t="s">
        <v>1492</v>
      </c>
      <c r="G618" s="63" t="s">
        <v>1493</v>
      </c>
      <c r="H618" s="64" t="s">
        <v>871</v>
      </c>
      <c r="I618" s="65">
        <v>0</v>
      </c>
      <c r="J618" s="63" t="s">
        <v>1486</v>
      </c>
      <c r="K618" s="53" t="s">
        <v>95</v>
      </c>
      <c r="L618" s="63"/>
      <c r="M618" s="66" t="s">
        <v>1423</v>
      </c>
      <c r="N618" s="64"/>
      <c r="O618" s="67"/>
      <c r="P618" s="67">
        <f>Q617-Q618</f>
        <v>46604631.43999958</v>
      </c>
      <c r="Q618" s="67">
        <v>7949466547.2400007</v>
      </c>
      <c r="R618" s="67">
        <v>5417901266.6499996</v>
      </c>
      <c r="S618" s="67"/>
      <c r="T618" s="67"/>
      <c r="U618" s="67"/>
      <c r="V618" s="67"/>
      <c r="W618" s="67"/>
      <c r="X618" s="68"/>
      <c r="Y618" s="68">
        <v>0</v>
      </c>
      <c r="Z618" s="69">
        <f t="shared" si="135"/>
        <v>0</v>
      </c>
      <c r="AA618" s="70"/>
      <c r="AB618" s="71">
        <v>2015</v>
      </c>
      <c r="AC618" s="71" t="s">
        <v>105</v>
      </c>
    </row>
    <row r="619" spans="2:29" ht="12.75" customHeight="1">
      <c r="B619" s="62" t="s">
        <v>1502</v>
      </c>
      <c r="C619" s="63" t="s">
        <v>88</v>
      </c>
      <c r="D619" s="63" t="s">
        <v>1490</v>
      </c>
      <c r="E619" s="63" t="s">
        <v>1491</v>
      </c>
      <c r="F619" s="63" t="s">
        <v>1492</v>
      </c>
      <c r="G619" s="63" t="s">
        <v>1493</v>
      </c>
      <c r="H619" s="64" t="s">
        <v>871</v>
      </c>
      <c r="I619" s="65">
        <v>0</v>
      </c>
      <c r="J619" s="63" t="s">
        <v>1486</v>
      </c>
      <c r="K619" s="53" t="s">
        <v>95</v>
      </c>
      <c r="L619" s="63"/>
      <c r="M619" s="66" t="s">
        <v>1423</v>
      </c>
      <c r="N619" s="64"/>
      <c r="O619" s="67"/>
      <c r="P619" s="67">
        <f>Q618-Q619</f>
        <v>4464288</v>
      </c>
      <c r="Q619" s="67">
        <v>7945002259.2400007</v>
      </c>
      <c r="R619" s="67">
        <v>5417901266.6499996</v>
      </c>
      <c r="S619" s="67"/>
      <c r="T619" s="67"/>
      <c r="U619" s="67"/>
      <c r="V619" s="67"/>
      <c r="W619" s="67"/>
      <c r="X619" s="68"/>
      <c r="Y619" s="68">
        <v>0</v>
      </c>
      <c r="Z619" s="69">
        <f t="shared" si="135"/>
        <v>0</v>
      </c>
      <c r="AA619" s="70"/>
      <c r="AB619" s="71">
        <v>2015</v>
      </c>
      <c r="AC619" s="71" t="s">
        <v>105</v>
      </c>
    </row>
    <row r="620" spans="2:29" ht="12.75" customHeight="1">
      <c r="B620" s="62" t="s">
        <v>1503</v>
      </c>
      <c r="C620" s="63" t="s">
        <v>88</v>
      </c>
      <c r="D620" s="63" t="s">
        <v>1490</v>
      </c>
      <c r="E620" s="63" t="s">
        <v>1491</v>
      </c>
      <c r="F620" s="63" t="s">
        <v>1492</v>
      </c>
      <c r="G620" s="63" t="s">
        <v>1493</v>
      </c>
      <c r="H620" s="64" t="s">
        <v>871</v>
      </c>
      <c r="I620" s="65">
        <v>0</v>
      </c>
      <c r="J620" s="63" t="s">
        <v>1486</v>
      </c>
      <c r="K620" s="53" t="s">
        <v>95</v>
      </c>
      <c r="L620" s="63"/>
      <c r="M620" s="66" t="s">
        <v>1423</v>
      </c>
      <c r="N620" s="64"/>
      <c r="O620" s="67"/>
      <c r="P620" s="67">
        <f>Q619-Q620</f>
        <v>130528061.67000008</v>
      </c>
      <c r="Q620" s="67">
        <v>7814474197.5700006</v>
      </c>
      <c r="R620" s="67">
        <v>5417901266.6499996</v>
      </c>
      <c r="S620" s="67"/>
      <c r="T620" s="67"/>
      <c r="U620" s="67"/>
      <c r="V620" s="67"/>
      <c r="W620" s="67"/>
      <c r="X620" s="68"/>
      <c r="Y620" s="68">
        <v>0</v>
      </c>
      <c r="Z620" s="69">
        <f t="shared" si="135"/>
        <v>0</v>
      </c>
      <c r="AA620" s="70"/>
      <c r="AB620" s="71">
        <v>2015</v>
      </c>
      <c r="AC620" s="71" t="s">
        <v>105</v>
      </c>
    </row>
    <row r="621" spans="2:29" ht="12.75" customHeight="1">
      <c r="B621" s="62" t="s">
        <v>1504</v>
      </c>
      <c r="C621" s="63" t="s">
        <v>88</v>
      </c>
      <c r="D621" s="63" t="s">
        <v>1490</v>
      </c>
      <c r="E621" s="63" t="s">
        <v>1491</v>
      </c>
      <c r="F621" s="63" t="s">
        <v>1492</v>
      </c>
      <c r="G621" s="63" t="s">
        <v>1493</v>
      </c>
      <c r="H621" s="64" t="s">
        <v>871</v>
      </c>
      <c r="I621" s="65">
        <v>0</v>
      </c>
      <c r="J621" s="63" t="s">
        <v>1486</v>
      </c>
      <c r="K621" s="53" t="s">
        <v>95</v>
      </c>
      <c r="L621" s="63"/>
      <c r="M621" s="66" t="s">
        <v>1423</v>
      </c>
      <c r="N621" s="64"/>
      <c r="O621" s="67"/>
      <c r="P621" s="67">
        <f t="shared" ref="P621:P623" si="137">Q620-Q621</f>
        <v>291867603.84000015</v>
      </c>
      <c r="Q621" s="67">
        <v>7522606593.7300005</v>
      </c>
      <c r="R621" s="67">
        <v>5417901266.6499996</v>
      </c>
      <c r="S621" s="67"/>
      <c r="T621" s="67"/>
      <c r="U621" s="67"/>
      <c r="V621" s="67"/>
      <c r="W621" s="67"/>
      <c r="X621" s="68"/>
      <c r="Y621" s="68">
        <v>0</v>
      </c>
      <c r="Z621" s="69">
        <f t="shared" si="135"/>
        <v>0</v>
      </c>
      <c r="AA621" s="70"/>
      <c r="AB621" s="71">
        <v>2015</v>
      </c>
      <c r="AC621" s="71" t="s">
        <v>105</v>
      </c>
    </row>
    <row r="622" spans="2:29" ht="12.75" customHeight="1">
      <c r="B622" s="62" t="s">
        <v>1505</v>
      </c>
      <c r="C622" s="63" t="s">
        <v>88</v>
      </c>
      <c r="D622" s="63" t="s">
        <v>1490</v>
      </c>
      <c r="E622" s="63" t="s">
        <v>1491</v>
      </c>
      <c r="F622" s="63" t="s">
        <v>1492</v>
      </c>
      <c r="G622" s="63" t="s">
        <v>1493</v>
      </c>
      <c r="H622" s="64" t="s">
        <v>871</v>
      </c>
      <c r="I622" s="65">
        <v>0</v>
      </c>
      <c r="J622" s="63" t="s">
        <v>1486</v>
      </c>
      <c r="K622" s="53" t="s">
        <v>95</v>
      </c>
      <c r="L622" s="63"/>
      <c r="M622" s="66" t="s">
        <v>1423</v>
      </c>
      <c r="N622" s="64"/>
      <c r="O622" s="67"/>
      <c r="P622" s="67">
        <f t="shared" si="137"/>
        <v>72053571.430000305</v>
      </c>
      <c r="Q622" s="67">
        <v>7450553022.3000002</v>
      </c>
      <c r="R622" s="67">
        <v>5417901266.6499996</v>
      </c>
      <c r="S622" s="67"/>
      <c r="T622" s="67"/>
      <c r="U622" s="67"/>
      <c r="V622" s="67"/>
      <c r="W622" s="67"/>
      <c r="X622" s="68"/>
      <c r="Y622" s="68">
        <v>0</v>
      </c>
      <c r="Z622" s="69">
        <f t="shared" si="135"/>
        <v>0</v>
      </c>
      <c r="AA622" s="70"/>
      <c r="AB622" s="71">
        <v>2015</v>
      </c>
      <c r="AC622" s="71" t="s">
        <v>105</v>
      </c>
    </row>
    <row r="623" spans="2:29" ht="12.75" customHeight="1">
      <c r="B623" s="62" t="s">
        <v>1506</v>
      </c>
      <c r="C623" s="63" t="s">
        <v>88</v>
      </c>
      <c r="D623" s="63" t="s">
        <v>1490</v>
      </c>
      <c r="E623" s="63" t="s">
        <v>1491</v>
      </c>
      <c r="F623" s="63" t="s">
        <v>1492</v>
      </c>
      <c r="G623" s="63" t="s">
        <v>1493</v>
      </c>
      <c r="H623" s="64" t="s">
        <v>871</v>
      </c>
      <c r="I623" s="65">
        <v>0</v>
      </c>
      <c r="J623" s="63" t="s">
        <v>1486</v>
      </c>
      <c r="K623" s="53" t="s">
        <v>95</v>
      </c>
      <c r="L623" s="63"/>
      <c r="M623" s="66" t="s">
        <v>1423</v>
      </c>
      <c r="N623" s="64"/>
      <c r="O623" s="67"/>
      <c r="P623" s="67">
        <f t="shared" si="137"/>
        <v>17148</v>
      </c>
      <c r="Q623" s="67">
        <v>7450535874.3000002</v>
      </c>
      <c r="R623" s="67">
        <v>5417901266.6499996</v>
      </c>
      <c r="S623" s="67"/>
      <c r="T623" s="67"/>
      <c r="U623" s="67"/>
      <c r="V623" s="67"/>
      <c r="W623" s="67"/>
      <c r="X623" s="68"/>
      <c r="Y623" s="68">
        <v>0</v>
      </c>
      <c r="Z623" s="69">
        <f t="shared" si="135"/>
        <v>0</v>
      </c>
      <c r="AA623" s="70"/>
      <c r="AB623" s="71">
        <v>2015</v>
      </c>
      <c r="AC623" s="71" t="s">
        <v>105</v>
      </c>
    </row>
    <row r="624" spans="2:29" ht="12.75" customHeight="1">
      <c r="B624" s="62" t="s">
        <v>1507</v>
      </c>
      <c r="C624" s="63" t="s">
        <v>88</v>
      </c>
      <c r="D624" s="63" t="s">
        <v>1490</v>
      </c>
      <c r="E624" s="63" t="s">
        <v>1491</v>
      </c>
      <c r="F624" s="63" t="s">
        <v>1492</v>
      </c>
      <c r="G624" s="63" t="s">
        <v>1493</v>
      </c>
      <c r="H624" s="64" t="s">
        <v>871</v>
      </c>
      <c r="I624" s="65">
        <v>0</v>
      </c>
      <c r="J624" s="63" t="s">
        <v>1486</v>
      </c>
      <c r="K624" s="53" t="s">
        <v>95</v>
      </c>
      <c r="L624" s="63"/>
      <c r="M624" s="66" t="s">
        <v>1423</v>
      </c>
      <c r="N624" s="64"/>
      <c r="O624" s="67"/>
      <c r="P624" s="67">
        <f>Q623-Q624</f>
        <v>448437500</v>
      </c>
      <c r="Q624" s="67">
        <v>7002098374.3000002</v>
      </c>
      <c r="R624" s="67">
        <v>5417901266.6499996</v>
      </c>
      <c r="S624" s="67"/>
      <c r="T624" s="67"/>
      <c r="U624" s="67"/>
      <c r="V624" s="67"/>
      <c r="W624" s="67"/>
      <c r="X624" s="68"/>
      <c r="Y624" s="68">
        <v>0</v>
      </c>
      <c r="Z624" s="69">
        <f t="shared" si="135"/>
        <v>0</v>
      </c>
      <c r="AA624" s="70"/>
      <c r="AB624" s="71">
        <v>2015</v>
      </c>
      <c r="AC624" s="71" t="s">
        <v>105</v>
      </c>
    </row>
    <row r="625" spans="2:29" ht="12.75" customHeight="1">
      <c r="B625" s="62" t="s">
        <v>1508</v>
      </c>
      <c r="C625" s="63" t="s">
        <v>88</v>
      </c>
      <c r="D625" s="63" t="s">
        <v>1490</v>
      </c>
      <c r="E625" s="63" t="s">
        <v>1491</v>
      </c>
      <c r="F625" s="63" t="s">
        <v>1492</v>
      </c>
      <c r="G625" s="63" t="s">
        <v>1493</v>
      </c>
      <c r="H625" s="64" t="s">
        <v>871</v>
      </c>
      <c r="I625" s="65">
        <v>0</v>
      </c>
      <c r="J625" s="63" t="s">
        <v>1486</v>
      </c>
      <c r="K625" s="53" t="s">
        <v>95</v>
      </c>
      <c r="L625" s="63"/>
      <c r="M625" s="66" t="s">
        <v>1423</v>
      </c>
      <c r="N625" s="64"/>
      <c r="O625" s="67"/>
      <c r="P625" s="67">
        <f t="shared" si="136"/>
        <v>1170889737.5</v>
      </c>
      <c r="Q625" s="67">
        <v>5831208636.8000002</v>
      </c>
      <c r="R625" s="67">
        <v>5417901266.6499996</v>
      </c>
      <c r="S625" s="67"/>
      <c r="T625" s="67"/>
      <c r="U625" s="67"/>
      <c r="V625" s="67"/>
      <c r="W625" s="67"/>
      <c r="X625" s="68"/>
      <c r="Y625" s="68">
        <v>0</v>
      </c>
      <c r="Z625" s="69">
        <f t="shared" si="135"/>
        <v>0</v>
      </c>
      <c r="AA625" s="70"/>
      <c r="AB625" s="71">
        <v>2015</v>
      </c>
      <c r="AC625" s="71" t="s">
        <v>105</v>
      </c>
    </row>
    <row r="626" spans="2:29" ht="12.75" customHeight="1">
      <c r="B626" s="62" t="s">
        <v>1509</v>
      </c>
      <c r="C626" s="63" t="s">
        <v>88</v>
      </c>
      <c r="D626" s="63" t="s">
        <v>1490</v>
      </c>
      <c r="E626" s="63" t="s">
        <v>1491</v>
      </c>
      <c r="F626" s="63" t="s">
        <v>1492</v>
      </c>
      <c r="G626" s="63" t="s">
        <v>1493</v>
      </c>
      <c r="H626" s="64" t="s">
        <v>871</v>
      </c>
      <c r="I626" s="65">
        <v>0</v>
      </c>
      <c r="J626" s="63" t="s">
        <v>1486</v>
      </c>
      <c r="K626" s="53" t="s">
        <v>95</v>
      </c>
      <c r="L626" s="63"/>
      <c r="M626" s="72" t="s">
        <v>1423</v>
      </c>
      <c r="N626" s="64"/>
      <c r="O626" s="67"/>
      <c r="P626" s="67">
        <f t="shared" ref="P626:P631" si="138">Q625+R625-Q626</f>
        <v>8902749260</v>
      </c>
      <c r="Q626" s="67">
        <v>2346360643.4499998</v>
      </c>
      <c r="R626" s="67">
        <v>0</v>
      </c>
      <c r="S626" s="67"/>
      <c r="T626" s="67"/>
      <c r="U626" s="67"/>
      <c r="V626" s="67"/>
      <c r="W626" s="67"/>
      <c r="X626" s="68"/>
      <c r="Y626" s="68">
        <v>0</v>
      </c>
      <c r="Z626" s="69">
        <f t="shared" si="135"/>
        <v>0</v>
      </c>
      <c r="AA626" s="70"/>
      <c r="AB626" s="71">
        <v>2015</v>
      </c>
      <c r="AC626" s="71" t="s">
        <v>105</v>
      </c>
    </row>
    <row r="627" spans="2:29" ht="12.75" customHeight="1">
      <c r="B627" s="62" t="s">
        <v>1510</v>
      </c>
      <c r="C627" s="63" t="s">
        <v>88</v>
      </c>
      <c r="D627" s="63" t="s">
        <v>1490</v>
      </c>
      <c r="E627" s="63" t="s">
        <v>1491</v>
      </c>
      <c r="F627" s="63" t="s">
        <v>1492</v>
      </c>
      <c r="G627" s="63" t="s">
        <v>1493</v>
      </c>
      <c r="H627" s="64" t="s">
        <v>871</v>
      </c>
      <c r="I627" s="65">
        <v>0</v>
      </c>
      <c r="J627" s="63" t="s">
        <v>1486</v>
      </c>
      <c r="K627" s="53" t="s">
        <v>95</v>
      </c>
      <c r="L627" s="63"/>
      <c r="M627" s="72" t="s">
        <v>1423</v>
      </c>
      <c r="N627" s="64"/>
      <c r="O627" s="67"/>
      <c r="P627" s="67">
        <f t="shared" si="138"/>
        <v>2046106663.6499999</v>
      </c>
      <c r="Q627" s="67">
        <v>300253979.80000001</v>
      </c>
      <c r="R627" s="67">
        <v>0</v>
      </c>
      <c r="S627" s="67"/>
      <c r="T627" s="67"/>
      <c r="U627" s="67"/>
      <c r="V627" s="67"/>
      <c r="W627" s="67"/>
      <c r="X627" s="68"/>
      <c r="Y627" s="68">
        <v>0</v>
      </c>
      <c r="Z627" s="69">
        <f t="shared" si="135"/>
        <v>0</v>
      </c>
      <c r="AA627" s="70"/>
      <c r="AB627" s="71">
        <v>2015</v>
      </c>
      <c r="AC627" s="71" t="s">
        <v>105</v>
      </c>
    </row>
    <row r="628" spans="2:29" ht="12.75" customHeight="1">
      <c r="B628" s="62" t="s">
        <v>1511</v>
      </c>
      <c r="C628" s="63" t="s">
        <v>88</v>
      </c>
      <c r="D628" s="63" t="s">
        <v>1490</v>
      </c>
      <c r="E628" s="63" t="s">
        <v>1491</v>
      </c>
      <c r="F628" s="63" t="s">
        <v>1492</v>
      </c>
      <c r="G628" s="63" t="s">
        <v>1493</v>
      </c>
      <c r="H628" s="64" t="s">
        <v>871</v>
      </c>
      <c r="I628" s="65">
        <v>0</v>
      </c>
      <c r="J628" s="63" t="s">
        <v>1486</v>
      </c>
      <c r="K628" s="53" t="s">
        <v>95</v>
      </c>
      <c r="L628" s="63"/>
      <c r="M628" s="72" t="s">
        <v>1423</v>
      </c>
      <c r="N628" s="64"/>
      <c r="O628" s="67"/>
      <c r="P628" s="67">
        <f t="shared" si="138"/>
        <v>220878655</v>
      </c>
      <c r="Q628" s="67">
        <v>79375324.800000012</v>
      </c>
      <c r="R628" s="67">
        <v>0</v>
      </c>
      <c r="S628" s="67"/>
      <c r="T628" s="67"/>
      <c r="U628" s="67"/>
      <c r="V628" s="67"/>
      <c r="W628" s="67"/>
      <c r="X628" s="68"/>
      <c r="Y628" s="68">
        <v>0</v>
      </c>
      <c r="Z628" s="69">
        <f t="shared" si="135"/>
        <v>0</v>
      </c>
      <c r="AA628" s="70"/>
      <c r="AB628" s="71">
        <v>2015</v>
      </c>
      <c r="AC628" s="71" t="s">
        <v>105</v>
      </c>
    </row>
    <row r="629" spans="2:29" ht="12.75" customHeight="1">
      <c r="B629" s="62" t="s">
        <v>1512</v>
      </c>
      <c r="C629" s="63" t="s">
        <v>88</v>
      </c>
      <c r="D629" s="63" t="s">
        <v>1490</v>
      </c>
      <c r="E629" s="63" t="s">
        <v>1491</v>
      </c>
      <c r="F629" s="63" t="s">
        <v>1492</v>
      </c>
      <c r="G629" s="63" t="s">
        <v>1493</v>
      </c>
      <c r="H629" s="64" t="s">
        <v>871</v>
      </c>
      <c r="I629" s="65">
        <v>0</v>
      </c>
      <c r="J629" s="63" t="s">
        <v>1486</v>
      </c>
      <c r="K629" s="53" t="s">
        <v>95</v>
      </c>
      <c r="L629" s="63"/>
      <c r="M629" s="72" t="s">
        <v>1423</v>
      </c>
      <c r="N629" s="64"/>
      <c r="O629" s="67"/>
      <c r="P629" s="67">
        <f t="shared" si="138"/>
        <v>350000</v>
      </c>
      <c r="Q629" s="67">
        <v>79025324.800000012</v>
      </c>
      <c r="R629" s="67">
        <v>0</v>
      </c>
      <c r="S629" s="67"/>
      <c r="T629" s="67"/>
      <c r="U629" s="67"/>
      <c r="V629" s="67"/>
      <c r="W629" s="67"/>
      <c r="X629" s="68"/>
      <c r="Y629" s="68">
        <v>0</v>
      </c>
      <c r="Z629" s="69">
        <f t="shared" si="135"/>
        <v>0</v>
      </c>
      <c r="AA629" s="70"/>
      <c r="AB629" s="71">
        <v>2015</v>
      </c>
      <c r="AC629" s="71" t="s">
        <v>105</v>
      </c>
    </row>
    <row r="630" spans="2:29" ht="12.75" customHeight="1">
      <c r="B630" s="62" t="s">
        <v>1513</v>
      </c>
      <c r="C630" s="63" t="s">
        <v>88</v>
      </c>
      <c r="D630" s="63" t="s">
        <v>1490</v>
      </c>
      <c r="E630" s="63" t="s">
        <v>1491</v>
      </c>
      <c r="F630" s="63" t="s">
        <v>1492</v>
      </c>
      <c r="G630" s="63" t="s">
        <v>1493</v>
      </c>
      <c r="H630" s="64" t="s">
        <v>871</v>
      </c>
      <c r="I630" s="65">
        <v>0</v>
      </c>
      <c r="J630" s="63" t="s">
        <v>1486</v>
      </c>
      <c r="K630" s="53" t="s">
        <v>95</v>
      </c>
      <c r="L630" s="63"/>
      <c r="M630" s="72" t="s">
        <v>1423</v>
      </c>
      <c r="N630" s="64"/>
      <c r="O630" s="67"/>
      <c r="P630" s="67">
        <f t="shared" si="138"/>
        <v>79025324.800000012</v>
      </c>
      <c r="Q630" s="67">
        <v>0</v>
      </c>
      <c r="R630" s="67">
        <v>0</v>
      </c>
      <c r="S630" s="67"/>
      <c r="T630" s="67"/>
      <c r="U630" s="67"/>
      <c r="V630" s="67"/>
      <c r="W630" s="67"/>
      <c r="X630" s="68"/>
      <c r="Y630" s="68">
        <f t="shared" ref="Y630:Y631" si="139">Q630+R630</f>
        <v>0</v>
      </c>
      <c r="Z630" s="69">
        <f t="shared" si="135"/>
        <v>0</v>
      </c>
      <c r="AA630" s="70"/>
      <c r="AB630" s="71">
        <v>2015</v>
      </c>
      <c r="AC630" s="71" t="s">
        <v>105</v>
      </c>
    </row>
    <row r="631" spans="2:29" ht="12.75" customHeight="1">
      <c r="B631" s="62" t="s">
        <v>1514</v>
      </c>
      <c r="C631" s="63" t="s">
        <v>88</v>
      </c>
      <c r="D631" s="63" t="s">
        <v>1490</v>
      </c>
      <c r="E631" s="63" t="s">
        <v>1491</v>
      </c>
      <c r="F631" s="63" t="s">
        <v>1492</v>
      </c>
      <c r="G631" s="63" t="s">
        <v>1493</v>
      </c>
      <c r="H631" s="64" t="s">
        <v>871</v>
      </c>
      <c r="I631" s="65">
        <v>0</v>
      </c>
      <c r="J631" s="63" t="s">
        <v>1486</v>
      </c>
      <c r="K631" s="53" t="s">
        <v>95</v>
      </c>
      <c r="L631" s="63"/>
      <c r="M631" s="72" t="s">
        <v>1423</v>
      </c>
      <c r="N631" s="64"/>
      <c r="O631" s="67"/>
      <c r="P631" s="67">
        <f t="shared" si="138"/>
        <v>0</v>
      </c>
      <c r="Q631" s="67">
        <v>0</v>
      </c>
      <c r="R631" s="67">
        <v>0</v>
      </c>
      <c r="S631" s="67"/>
      <c r="T631" s="67"/>
      <c r="U631" s="67"/>
      <c r="V631" s="67"/>
      <c r="W631" s="67"/>
      <c r="X631" s="68"/>
      <c r="Y631" s="68">
        <f t="shared" si="139"/>
        <v>0</v>
      </c>
      <c r="Z631" s="69">
        <f t="shared" si="135"/>
        <v>0</v>
      </c>
      <c r="AA631" s="70"/>
      <c r="AB631" s="71">
        <v>2015</v>
      </c>
      <c r="AC631" s="71" t="s">
        <v>105</v>
      </c>
    </row>
    <row r="632" spans="2:29" ht="12.75" customHeight="1">
      <c r="B632" s="62" t="s">
        <v>1515</v>
      </c>
      <c r="C632" s="63" t="s">
        <v>88</v>
      </c>
      <c r="D632" s="63" t="s">
        <v>1516</v>
      </c>
      <c r="E632" s="63" t="s">
        <v>1517</v>
      </c>
      <c r="F632" s="63" t="s">
        <v>1518</v>
      </c>
      <c r="G632" s="63" t="s">
        <v>1519</v>
      </c>
      <c r="H632" s="64" t="s">
        <v>1520</v>
      </c>
      <c r="I632" s="65">
        <v>0</v>
      </c>
      <c r="J632" s="63" t="s">
        <v>135</v>
      </c>
      <c r="K632" s="53" t="s">
        <v>95</v>
      </c>
      <c r="L632" s="63"/>
      <c r="M632" s="72" t="s">
        <v>1423</v>
      </c>
      <c r="N632" s="64"/>
      <c r="O632" s="67"/>
      <c r="P632" s="67"/>
      <c r="Q632" s="67">
        <v>346214110</v>
      </c>
      <c r="R632" s="67">
        <v>89478860</v>
      </c>
      <c r="S632" s="67"/>
      <c r="T632" s="67"/>
      <c r="U632" s="67"/>
      <c r="V632" s="67"/>
      <c r="W632" s="67"/>
      <c r="X632" s="68"/>
      <c r="Y632" s="68">
        <v>435692970</v>
      </c>
      <c r="Z632" s="69">
        <f t="shared" si="135"/>
        <v>487976126.40000004</v>
      </c>
      <c r="AA632" s="70"/>
      <c r="AB632" s="71">
        <v>2015</v>
      </c>
      <c r="AC632" s="71"/>
    </row>
    <row r="633" spans="2:29" ht="12.75" customHeight="1">
      <c r="B633" s="62" t="s">
        <v>1521</v>
      </c>
      <c r="C633" s="63" t="s">
        <v>88</v>
      </c>
      <c r="D633" s="63" t="s">
        <v>1522</v>
      </c>
      <c r="E633" s="63" t="s">
        <v>1523</v>
      </c>
      <c r="F633" s="63" t="s">
        <v>1524</v>
      </c>
      <c r="G633" s="63" t="s">
        <v>1525</v>
      </c>
      <c r="H633" s="64" t="s">
        <v>93</v>
      </c>
      <c r="I633" s="65">
        <v>30</v>
      </c>
      <c r="J633" s="63" t="s">
        <v>769</v>
      </c>
      <c r="K633" s="53" t="s">
        <v>95</v>
      </c>
      <c r="L633" s="63"/>
      <c r="M633" s="72" t="s">
        <v>1398</v>
      </c>
      <c r="N633" s="64"/>
      <c r="O633" s="67"/>
      <c r="P633" s="67"/>
      <c r="Q633" s="67">
        <v>587247000</v>
      </c>
      <c r="R633" s="67">
        <v>1258668000</v>
      </c>
      <c r="S633" s="67"/>
      <c r="T633" s="67"/>
      <c r="U633" s="67"/>
      <c r="V633" s="67"/>
      <c r="W633" s="67"/>
      <c r="X633" s="68"/>
      <c r="Y633" s="68">
        <v>0</v>
      </c>
      <c r="Z633" s="69">
        <f t="shared" si="135"/>
        <v>0</v>
      </c>
      <c r="AA633" s="70"/>
      <c r="AB633" s="71">
        <v>2015</v>
      </c>
      <c r="AC633" s="71" t="s">
        <v>105</v>
      </c>
    </row>
    <row r="634" spans="2:29" ht="12.75" customHeight="1">
      <c r="B634" s="62" t="s">
        <v>1526</v>
      </c>
      <c r="C634" s="63" t="s">
        <v>88</v>
      </c>
      <c r="D634" s="63" t="s">
        <v>1522</v>
      </c>
      <c r="E634" s="63" t="s">
        <v>1523</v>
      </c>
      <c r="F634" s="63" t="s">
        <v>1524</v>
      </c>
      <c r="G634" s="63" t="s">
        <v>1525</v>
      </c>
      <c r="H634" s="64" t="s">
        <v>93</v>
      </c>
      <c r="I634" s="65">
        <v>30</v>
      </c>
      <c r="J634" s="63" t="s">
        <v>769</v>
      </c>
      <c r="K634" s="53" t="s">
        <v>95</v>
      </c>
      <c r="L634" s="63"/>
      <c r="M634" s="72" t="s">
        <v>1398</v>
      </c>
      <c r="N634" s="64"/>
      <c r="O634" s="67"/>
      <c r="P634" s="67"/>
      <c r="Q634" s="67">
        <v>587247000</v>
      </c>
      <c r="R634" s="67">
        <v>1297918176</v>
      </c>
      <c r="S634" s="67">
        <v>1068000000</v>
      </c>
      <c r="T634" s="67"/>
      <c r="U634" s="67"/>
      <c r="V634" s="67"/>
      <c r="W634" s="67"/>
      <c r="X634" s="68"/>
      <c r="Y634" s="68">
        <f>Q634+R634+S634</f>
        <v>2953165176</v>
      </c>
      <c r="Z634" s="69">
        <f t="shared" si="135"/>
        <v>3307544997.1200004</v>
      </c>
      <c r="AA634" s="70"/>
      <c r="AB634" s="71">
        <v>2015</v>
      </c>
      <c r="AC634" s="71"/>
    </row>
    <row r="635" spans="2:29" ht="12.75" customHeight="1">
      <c r="B635" s="62" t="s">
        <v>1527</v>
      </c>
      <c r="C635" s="63" t="s">
        <v>88</v>
      </c>
      <c r="D635" s="63" t="s">
        <v>1528</v>
      </c>
      <c r="E635" s="63" t="s">
        <v>1529</v>
      </c>
      <c r="F635" s="63" t="s">
        <v>1530</v>
      </c>
      <c r="G635" s="63" t="s">
        <v>1530</v>
      </c>
      <c r="H635" s="64" t="s">
        <v>871</v>
      </c>
      <c r="I635" s="65">
        <v>30</v>
      </c>
      <c r="J635" s="63" t="s">
        <v>428</v>
      </c>
      <c r="K635" s="53" t="s">
        <v>95</v>
      </c>
      <c r="L635" s="63"/>
      <c r="M635" s="72" t="s">
        <v>1398</v>
      </c>
      <c r="N635" s="64"/>
      <c r="O635" s="67"/>
      <c r="P635" s="67"/>
      <c r="Q635" s="67">
        <v>2744000000</v>
      </c>
      <c r="R635" s="67">
        <v>4330170086</v>
      </c>
      <c r="S635" s="67"/>
      <c r="T635" s="67"/>
      <c r="U635" s="67"/>
      <c r="V635" s="67"/>
      <c r="W635" s="67"/>
      <c r="X635" s="68"/>
      <c r="Y635" s="68">
        <v>0</v>
      </c>
      <c r="Z635" s="69">
        <f t="shared" si="135"/>
        <v>0</v>
      </c>
      <c r="AA635" s="70"/>
      <c r="AB635" s="71">
        <v>2015</v>
      </c>
      <c r="AC635" s="71" t="s">
        <v>105</v>
      </c>
    </row>
    <row r="636" spans="2:29" ht="12.75" customHeight="1">
      <c r="B636" s="62" t="s">
        <v>1531</v>
      </c>
      <c r="C636" s="63" t="s">
        <v>88</v>
      </c>
      <c r="D636" s="63" t="s">
        <v>1528</v>
      </c>
      <c r="E636" s="63" t="s">
        <v>1529</v>
      </c>
      <c r="F636" s="63" t="s">
        <v>1530</v>
      </c>
      <c r="G636" s="63" t="s">
        <v>1530</v>
      </c>
      <c r="H636" s="64" t="s">
        <v>871</v>
      </c>
      <c r="I636" s="65">
        <v>30</v>
      </c>
      <c r="J636" s="63" t="s">
        <v>428</v>
      </c>
      <c r="K636" s="53" t="s">
        <v>95</v>
      </c>
      <c r="L636" s="63"/>
      <c r="M636" s="72" t="s">
        <v>1398</v>
      </c>
      <c r="N636" s="64"/>
      <c r="O636" s="67"/>
      <c r="P636" s="67"/>
      <c r="Q636" s="67">
        <v>3436672800</v>
      </c>
      <c r="R636" s="67">
        <v>8018903200</v>
      </c>
      <c r="S636" s="67"/>
      <c r="T636" s="67"/>
      <c r="U636" s="67"/>
      <c r="V636" s="67"/>
      <c r="W636" s="67"/>
      <c r="X636" s="68"/>
      <c r="Y636" s="68">
        <f>Q636+R636</f>
        <v>11455576000</v>
      </c>
      <c r="Z636" s="69">
        <f t="shared" si="135"/>
        <v>12830245120.000002</v>
      </c>
      <c r="AA636" s="70"/>
      <c r="AB636" s="71">
        <v>2015</v>
      </c>
      <c r="AC636" s="71"/>
    </row>
    <row r="637" spans="2:29" ht="12.75" customHeight="1">
      <c r="B637" s="71" t="s">
        <v>1532</v>
      </c>
      <c r="C637" s="63" t="s">
        <v>88</v>
      </c>
      <c r="D637" s="63" t="s">
        <v>1533</v>
      </c>
      <c r="E637" s="63" t="s">
        <v>1534</v>
      </c>
      <c r="F637" s="63" t="s">
        <v>1534</v>
      </c>
      <c r="G637" s="63" t="s">
        <v>1535</v>
      </c>
      <c r="H637" s="64" t="s">
        <v>93</v>
      </c>
      <c r="I637" s="65">
        <v>50</v>
      </c>
      <c r="J637" s="63" t="s">
        <v>1486</v>
      </c>
      <c r="K637" s="53" t="s">
        <v>95</v>
      </c>
      <c r="L637" s="63"/>
      <c r="M637" s="72" t="s">
        <v>1423</v>
      </c>
      <c r="N637" s="64"/>
      <c r="O637" s="67"/>
      <c r="P637" s="67"/>
      <c r="Q637" s="67">
        <v>7317000</v>
      </c>
      <c r="R637" s="67">
        <v>79874000</v>
      </c>
      <c r="S637" s="67">
        <v>68612000</v>
      </c>
      <c r="T637" s="67"/>
      <c r="U637" s="67"/>
      <c r="V637" s="67"/>
      <c r="W637" s="67"/>
      <c r="X637" s="68"/>
      <c r="Y637" s="68">
        <f>Q637+R637+S637+T637</f>
        <v>155803000</v>
      </c>
      <c r="Z637" s="69">
        <f t="shared" si="135"/>
        <v>174499360.00000003</v>
      </c>
      <c r="AA637" s="70"/>
      <c r="AB637" s="71">
        <v>2015</v>
      </c>
      <c r="AC637" s="71"/>
    </row>
    <row r="638" spans="2:29" ht="12.75" customHeight="1">
      <c r="B638" s="71" t="s">
        <v>1536</v>
      </c>
      <c r="C638" s="63" t="s">
        <v>88</v>
      </c>
      <c r="D638" s="63" t="s">
        <v>1537</v>
      </c>
      <c r="E638" s="63" t="s">
        <v>1538</v>
      </c>
      <c r="F638" s="63" t="s">
        <v>1538</v>
      </c>
      <c r="G638" s="63" t="s">
        <v>1539</v>
      </c>
      <c r="H638" s="64" t="s">
        <v>93</v>
      </c>
      <c r="I638" s="65">
        <v>30</v>
      </c>
      <c r="J638" s="63" t="s">
        <v>863</v>
      </c>
      <c r="K638" s="53" t="s">
        <v>95</v>
      </c>
      <c r="L638" s="63"/>
      <c r="M638" s="72" t="s">
        <v>1423</v>
      </c>
      <c r="N638" s="64"/>
      <c r="O638" s="67"/>
      <c r="P638" s="67"/>
      <c r="Q638" s="67"/>
      <c r="R638" s="67">
        <v>155358000</v>
      </c>
      <c r="S638" s="67">
        <v>160619000</v>
      </c>
      <c r="T638" s="67"/>
      <c r="U638" s="67"/>
      <c r="V638" s="67"/>
      <c r="W638" s="67"/>
      <c r="X638" s="73"/>
      <c r="Y638" s="73">
        <f t="shared" ref="Y638:Y649" si="140">O638+P638+Q638+R638+S638+T638+U638+V638</f>
        <v>315977000</v>
      </c>
      <c r="Z638" s="69">
        <f t="shared" si="135"/>
        <v>353894240.00000006</v>
      </c>
      <c r="AA638" s="70"/>
      <c r="AB638" s="71">
        <v>2015</v>
      </c>
      <c r="AC638" s="71"/>
    </row>
    <row r="639" spans="2:29" ht="12.75" customHeight="1">
      <c r="B639" s="71" t="s">
        <v>1540</v>
      </c>
      <c r="C639" s="63" t="s">
        <v>88</v>
      </c>
      <c r="D639" s="63" t="s">
        <v>1541</v>
      </c>
      <c r="E639" s="63" t="s">
        <v>1542</v>
      </c>
      <c r="F639" s="63" t="s">
        <v>1542</v>
      </c>
      <c r="G639" s="63" t="s">
        <v>1543</v>
      </c>
      <c r="H639" s="64" t="s">
        <v>93</v>
      </c>
      <c r="I639" s="65">
        <v>30</v>
      </c>
      <c r="J639" s="63" t="s">
        <v>863</v>
      </c>
      <c r="K639" s="53" t="s">
        <v>95</v>
      </c>
      <c r="L639" s="63"/>
      <c r="M639" s="72" t="s">
        <v>1423</v>
      </c>
      <c r="N639" s="64"/>
      <c r="O639" s="67"/>
      <c r="P639" s="67"/>
      <c r="Q639" s="67"/>
      <c r="R639" s="67">
        <v>126520000</v>
      </c>
      <c r="S639" s="67">
        <v>133582000</v>
      </c>
      <c r="T639" s="67"/>
      <c r="U639" s="67"/>
      <c r="V639" s="67"/>
      <c r="W639" s="67"/>
      <c r="X639" s="73"/>
      <c r="Y639" s="73">
        <v>0</v>
      </c>
      <c r="Z639" s="69">
        <f t="shared" si="135"/>
        <v>0</v>
      </c>
      <c r="AA639" s="70"/>
      <c r="AB639" s="71">
        <v>2015</v>
      </c>
      <c r="AC639" s="71" t="s">
        <v>105</v>
      </c>
    </row>
    <row r="640" spans="2:29" ht="12.75" customHeight="1">
      <c r="B640" s="71" t="s">
        <v>1544</v>
      </c>
      <c r="C640" s="63" t="s">
        <v>88</v>
      </c>
      <c r="D640" s="63" t="s">
        <v>1541</v>
      </c>
      <c r="E640" s="63" t="s">
        <v>1542</v>
      </c>
      <c r="F640" s="63" t="s">
        <v>1542</v>
      </c>
      <c r="G640" s="63" t="s">
        <v>1543</v>
      </c>
      <c r="H640" s="64" t="s">
        <v>93</v>
      </c>
      <c r="I640" s="65">
        <v>30</v>
      </c>
      <c r="J640" s="63" t="s">
        <v>863</v>
      </c>
      <c r="K640" s="53" t="s">
        <v>95</v>
      </c>
      <c r="L640" s="63"/>
      <c r="M640" s="72" t="s">
        <v>1423</v>
      </c>
      <c r="N640" s="64"/>
      <c r="O640" s="67"/>
      <c r="P640" s="67"/>
      <c r="Q640" s="67"/>
      <c r="R640" s="67">
        <v>126520000</v>
      </c>
      <c r="S640" s="67">
        <v>133480000</v>
      </c>
      <c r="T640" s="67">
        <v>141489000</v>
      </c>
      <c r="U640" s="67">
        <v>148563000</v>
      </c>
      <c r="V640" s="67">
        <v>153763000</v>
      </c>
      <c r="W640" s="67">
        <v>159145000</v>
      </c>
      <c r="X640" s="73"/>
      <c r="Y640" s="73">
        <f>O640+P640+Q640+R640+S640+T640+U640+V640+W640</f>
        <v>862960000</v>
      </c>
      <c r="Z640" s="69">
        <f t="shared" si="135"/>
        <v>966515200.00000012</v>
      </c>
      <c r="AA640" s="70"/>
      <c r="AB640" s="71">
        <v>2017</v>
      </c>
      <c r="AC640" s="71" t="s">
        <v>1545</v>
      </c>
    </row>
    <row r="641" spans="2:29" ht="12.75" customHeight="1">
      <c r="B641" s="71" t="s">
        <v>1546</v>
      </c>
      <c r="C641" s="63" t="s">
        <v>88</v>
      </c>
      <c r="D641" s="63" t="s">
        <v>1547</v>
      </c>
      <c r="E641" s="63" t="s">
        <v>1548</v>
      </c>
      <c r="F641" s="63" t="s">
        <v>1548</v>
      </c>
      <c r="G641" s="63" t="s">
        <v>1549</v>
      </c>
      <c r="H641" s="64" t="s">
        <v>93</v>
      </c>
      <c r="I641" s="65">
        <v>30</v>
      </c>
      <c r="J641" s="63" t="s">
        <v>863</v>
      </c>
      <c r="K641" s="53" t="s">
        <v>95</v>
      </c>
      <c r="L641" s="63"/>
      <c r="M641" s="72" t="s">
        <v>1423</v>
      </c>
      <c r="N641" s="64"/>
      <c r="O641" s="67"/>
      <c r="P641" s="67"/>
      <c r="Q641" s="67"/>
      <c r="R641" s="67">
        <v>1166246000</v>
      </c>
      <c r="S641" s="67">
        <v>1202590000</v>
      </c>
      <c r="T641" s="67"/>
      <c r="U641" s="67"/>
      <c r="V641" s="67"/>
      <c r="W641" s="67"/>
      <c r="X641" s="73"/>
      <c r="Y641" s="73">
        <v>0</v>
      </c>
      <c r="Z641" s="69">
        <f t="shared" si="135"/>
        <v>0</v>
      </c>
      <c r="AA641" s="70"/>
      <c r="AB641" s="71">
        <v>2015</v>
      </c>
      <c r="AC641" s="71" t="s">
        <v>105</v>
      </c>
    </row>
    <row r="642" spans="2:29" ht="12.75" customHeight="1">
      <c r="B642" s="71" t="s">
        <v>1550</v>
      </c>
      <c r="C642" s="63" t="s">
        <v>88</v>
      </c>
      <c r="D642" s="63" t="s">
        <v>1547</v>
      </c>
      <c r="E642" s="63" t="s">
        <v>1548</v>
      </c>
      <c r="F642" s="63" t="s">
        <v>1548</v>
      </c>
      <c r="G642" s="63" t="s">
        <v>1549</v>
      </c>
      <c r="H642" s="64" t="s">
        <v>93</v>
      </c>
      <c r="I642" s="65">
        <v>30</v>
      </c>
      <c r="J642" s="63" t="s">
        <v>863</v>
      </c>
      <c r="K642" s="53" t="s">
        <v>95</v>
      </c>
      <c r="L642" s="63"/>
      <c r="M642" s="72" t="s">
        <v>1423</v>
      </c>
      <c r="N642" s="64"/>
      <c r="O642" s="67"/>
      <c r="P642" s="67"/>
      <c r="Q642" s="67"/>
      <c r="R642" s="67">
        <v>1166246000</v>
      </c>
      <c r="S642" s="67">
        <v>1202590000</v>
      </c>
      <c r="T642" s="67">
        <v>1202590000</v>
      </c>
      <c r="U642" s="67">
        <v>1202590000</v>
      </c>
      <c r="V642" s="67">
        <v>1202590000</v>
      </c>
      <c r="W642" s="67">
        <v>1202590000</v>
      </c>
      <c r="X642" s="73"/>
      <c r="Y642" s="73">
        <v>0</v>
      </c>
      <c r="Z642" s="69">
        <f t="shared" si="135"/>
        <v>0</v>
      </c>
      <c r="AA642" s="70"/>
      <c r="AB642" s="71">
        <v>2017</v>
      </c>
      <c r="AC642" s="71" t="s">
        <v>105</v>
      </c>
    </row>
    <row r="643" spans="2:29" ht="12.75" customHeight="1">
      <c r="B643" s="71" t="s">
        <v>1551</v>
      </c>
      <c r="C643" s="63" t="s">
        <v>88</v>
      </c>
      <c r="D643" s="63" t="s">
        <v>1547</v>
      </c>
      <c r="E643" s="63" t="s">
        <v>1548</v>
      </c>
      <c r="F643" s="63" t="s">
        <v>1548</v>
      </c>
      <c r="G643" s="63" t="s">
        <v>1549</v>
      </c>
      <c r="H643" s="64" t="s">
        <v>93</v>
      </c>
      <c r="I643" s="65">
        <v>30</v>
      </c>
      <c r="J643" s="63" t="s">
        <v>863</v>
      </c>
      <c r="K643" s="53" t="s">
        <v>95</v>
      </c>
      <c r="L643" s="63"/>
      <c r="M643" s="72" t="s">
        <v>1423</v>
      </c>
      <c r="N643" s="64"/>
      <c r="O643" s="67"/>
      <c r="P643" s="67"/>
      <c r="Q643" s="67"/>
      <c r="R643" s="67">
        <v>1166246000</v>
      </c>
      <c r="S643" s="67">
        <v>1273708000</v>
      </c>
      <c r="T643" s="67">
        <v>0</v>
      </c>
      <c r="U643" s="67">
        <v>0</v>
      </c>
      <c r="V643" s="67">
        <v>0</v>
      </c>
      <c r="W643" s="67">
        <v>0</v>
      </c>
      <c r="X643" s="73"/>
      <c r="Y643" s="73">
        <f>O643+P643+Q643+R643+S643+T643+U643+V643+W643</f>
        <v>2439954000</v>
      </c>
      <c r="Z643" s="69">
        <f t="shared" si="135"/>
        <v>2732748480.0000005</v>
      </c>
      <c r="AA643" s="70"/>
      <c r="AB643" s="71">
        <v>2017</v>
      </c>
      <c r="AC643" s="71" t="s">
        <v>1545</v>
      </c>
    </row>
    <row r="644" spans="2:29" ht="12.75" customHeight="1">
      <c r="B644" s="71" t="s">
        <v>1552</v>
      </c>
      <c r="C644" s="63" t="s">
        <v>88</v>
      </c>
      <c r="D644" s="63" t="s">
        <v>1553</v>
      </c>
      <c r="E644" s="63" t="s">
        <v>1554</v>
      </c>
      <c r="F644" s="63" t="s">
        <v>1555</v>
      </c>
      <c r="G644" s="63" t="s">
        <v>1556</v>
      </c>
      <c r="H644" s="64" t="s">
        <v>93</v>
      </c>
      <c r="I644" s="65">
        <v>30</v>
      </c>
      <c r="J644" s="63" t="s">
        <v>863</v>
      </c>
      <c r="K644" s="53" t="s">
        <v>95</v>
      </c>
      <c r="L644" s="63"/>
      <c r="M644" s="72" t="s">
        <v>1423</v>
      </c>
      <c r="N644" s="64"/>
      <c r="O644" s="67"/>
      <c r="P644" s="67"/>
      <c r="Q644" s="67"/>
      <c r="R644" s="67">
        <v>529965000</v>
      </c>
      <c r="S644" s="67">
        <v>522639000</v>
      </c>
      <c r="T644" s="67">
        <v>553998000</v>
      </c>
      <c r="U644" s="67">
        <v>585604000</v>
      </c>
      <c r="V644" s="67">
        <v>612312000</v>
      </c>
      <c r="W644" s="67"/>
      <c r="X644" s="73"/>
      <c r="Y644" s="73">
        <v>0</v>
      </c>
      <c r="Z644" s="69">
        <f t="shared" si="135"/>
        <v>0</v>
      </c>
      <c r="AA644" s="70"/>
      <c r="AB644" s="71">
        <v>2015</v>
      </c>
      <c r="AC644" s="71"/>
    </row>
    <row r="645" spans="2:29" ht="12.75" customHeight="1">
      <c r="B645" s="71" t="s">
        <v>1557</v>
      </c>
      <c r="C645" s="63" t="s">
        <v>88</v>
      </c>
      <c r="D645" s="63" t="s">
        <v>1553</v>
      </c>
      <c r="E645" s="63" t="s">
        <v>1554</v>
      </c>
      <c r="F645" s="63" t="s">
        <v>1555</v>
      </c>
      <c r="G645" s="63" t="s">
        <v>1556</v>
      </c>
      <c r="H645" s="64" t="s">
        <v>93</v>
      </c>
      <c r="I645" s="65">
        <v>30</v>
      </c>
      <c r="J645" s="63" t="s">
        <v>863</v>
      </c>
      <c r="K645" s="53" t="s">
        <v>95</v>
      </c>
      <c r="L645" s="63"/>
      <c r="M645" s="72" t="s">
        <v>1423</v>
      </c>
      <c r="N645" s="64"/>
      <c r="O645" s="67"/>
      <c r="P645" s="67"/>
      <c r="Q645" s="67"/>
      <c r="R645" s="67">
        <v>529965000</v>
      </c>
      <c r="S645" s="67">
        <v>569145000</v>
      </c>
      <c r="T645" s="67">
        <v>553998000</v>
      </c>
      <c r="U645" s="67">
        <v>585604000</v>
      </c>
      <c r="V645" s="67">
        <v>612312000</v>
      </c>
      <c r="W645" s="67"/>
      <c r="X645" s="73"/>
      <c r="Y645" s="73">
        <v>0</v>
      </c>
      <c r="Z645" s="69">
        <f t="shared" si="135"/>
        <v>0</v>
      </c>
      <c r="AA645" s="70"/>
      <c r="AB645" s="71">
        <v>2017</v>
      </c>
      <c r="AC645" s="71"/>
    </row>
    <row r="646" spans="2:29" ht="12.75" customHeight="1">
      <c r="B646" s="71" t="s">
        <v>1558</v>
      </c>
      <c r="C646" s="63" t="s">
        <v>88</v>
      </c>
      <c r="D646" s="63" t="s">
        <v>1553</v>
      </c>
      <c r="E646" s="63" t="s">
        <v>1554</v>
      </c>
      <c r="F646" s="63" t="s">
        <v>1555</v>
      </c>
      <c r="G646" s="63" t="s">
        <v>1556</v>
      </c>
      <c r="H646" s="64" t="s">
        <v>93</v>
      </c>
      <c r="I646" s="65">
        <v>30</v>
      </c>
      <c r="J646" s="63" t="s">
        <v>863</v>
      </c>
      <c r="K646" s="53" t="s">
        <v>95</v>
      </c>
      <c r="L646" s="63"/>
      <c r="M646" s="72" t="s">
        <v>1423</v>
      </c>
      <c r="N646" s="64"/>
      <c r="O646" s="67"/>
      <c r="P646" s="67"/>
      <c r="Q646" s="67"/>
      <c r="R646" s="67">
        <v>529965000</v>
      </c>
      <c r="S646" s="67">
        <v>569145000</v>
      </c>
      <c r="T646" s="67">
        <v>604375000</v>
      </c>
      <c r="U646" s="67">
        <v>638501000</v>
      </c>
      <c r="V646" s="67">
        <v>667060000</v>
      </c>
      <c r="W646" s="67">
        <v>690408000</v>
      </c>
      <c r="X646" s="73"/>
      <c r="Y646" s="73">
        <v>0</v>
      </c>
      <c r="Z646" s="69">
        <f t="shared" si="135"/>
        <v>0</v>
      </c>
      <c r="AA646" s="70"/>
      <c r="AB646" s="71">
        <v>2017</v>
      </c>
      <c r="AC646" s="71"/>
    </row>
    <row r="647" spans="2:29" ht="12.75" customHeight="1">
      <c r="B647" s="71" t="s">
        <v>1559</v>
      </c>
      <c r="C647" s="63" t="s">
        <v>88</v>
      </c>
      <c r="D647" s="63" t="s">
        <v>1553</v>
      </c>
      <c r="E647" s="63" t="s">
        <v>1554</v>
      </c>
      <c r="F647" s="63" t="s">
        <v>1555</v>
      </c>
      <c r="G647" s="63" t="s">
        <v>1556</v>
      </c>
      <c r="H647" s="64" t="s">
        <v>93</v>
      </c>
      <c r="I647" s="65">
        <v>30</v>
      </c>
      <c r="J647" s="63" t="s">
        <v>863</v>
      </c>
      <c r="K647" s="53" t="s">
        <v>95</v>
      </c>
      <c r="L647" s="63"/>
      <c r="M647" s="72" t="s">
        <v>1423</v>
      </c>
      <c r="N647" s="64"/>
      <c r="O647" s="67"/>
      <c r="P647" s="67"/>
      <c r="Q647" s="67"/>
      <c r="R647" s="67">
        <v>529965000</v>
      </c>
      <c r="S647" s="67">
        <v>579464000</v>
      </c>
      <c r="T647" s="74">
        <f>(614559+7556)*1000</f>
        <v>622115000</v>
      </c>
      <c r="U647" s="74">
        <v>587470000</v>
      </c>
      <c r="V647" s="74">
        <v>614177000</v>
      </c>
      <c r="W647" s="74">
        <v>614177000</v>
      </c>
      <c r="X647" s="73"/>
      <c r="Y647" s="73">
        <f>O647+P647+Q647+R647+S647+T647+U647+V647+W647</f>
        <v>3547368000</v>
      </c>
      <c r="Z647" s="69">
        <f t="shared" si="135"/>
        <v>3973052160.0000005</v>
      </c>
      <c r="AA647" s="70"/>
      <c r="AB647" s="71">
        <v>2017</v>
      </c>
      <c r="AC647" s="71" t="s">
        <v>1545</v>
      </c>
    </row>
    <row r="648" spans="2:29" ht="12.75" customHeight="1">
      <c r="B648" s="71" t="s">
        <v>1560</v>
      </c>
      <c r="C648" s="63" t="s">
        <v>88</v>
      </c>
      <c r="D648" s="63" t="s">
        <v>1561</v>
      </c>
      <c r="E648" s="63" t="s">
        <v>1562</v>
      </c>
      <c r="F648" s="63" t="s">
        <v>1562</v>
      </c>
      <c r="G648" s="63" t="s">
        <v>1563</v>
      </c>
      <c r="H648" s="64" t="s">
        <v>93</v>
      </c>
      <c r="I648" s="65">
        <v>30</v>
      </c>
      <c r="J648" s="63" t="s">
        <v>94</v>
      </c>
      <c r="K648" s="53" t="s">
        <v>95</v>
      </c>
      <c r="L648" s="63"/>
      <c r="M648" s="72" t="s">
        <v>1423</v>
      </c>
      <c r="N648" s="64"/>
      <c r="O648" s="67"/>
      <c r="P648" s="67"/>
      <c r="Q648" s="67"/>
      <c r="R648" s="67">
        <v>115804000</v>
      </c>
      <c r="S648" s="67">
        <v>123910000</v>
      </c>
      <c r="T648" s="67"/>
      <c r="U648" s="67"/>
      <c r="V648" s="67"/>
      <c r="W648" s="67"/>
      <c r="X648" s="73"/>
      <c r="Y648" s="73">
        <f t="shared" si="140"/>
        <v>239714000</v>
      </c>
      <c r="Z648" s="69">
        <f t="shared" si="135"/>
        <v>268479680</v>
      </c>
      <c r="AA648" s="70"/>
      <c r="AB648" s="71">
        <v>2015</v>
      </c>
      <c r="AC648" s="71"/>
    </row>
    <row r="649" spans="2:29" ht="12.75" customHeight="1">
      <c r="B649" s="71" t="s">
        <v>1564</v>
      </c>
      <c r="C649" s="63" t="s">
        <v>88</v>
      </c>
      <c r="D649" s="63" t="s">
        <v>1561</v>
      </c>
      <c r="E649" s="63" t="s">
        <v>1562</v>
      </c>
      <c r="F649" s="63" t="s">
        <v>1562</v>
      </c>
      <c r="G649" s="63" t="s">
        <v>1563</v>
      </c>
      <c r="H649" s="64" t="s">
        <v>93</v>
      </c>
      <c r="I649" s="65">
        <v>30</v>
      </c>
      <c r="J649" s="63" t="s">
        <v>94</v>
      </c>
      <c r="K649" s="53" t="s">
        <v>95</v>
      </c>
      <c r="L649" s="63"/>
      <c r="M649" s="72" t="s">
        <v>1423</v>
      </c>
      <c r="N649" s="64"/>
      <c r="O649" s="67"/>
      <c r="P649" s="67"/>
      <c r="Q649" s="67"/>
      <c r="R649" s="67">
        <v>0</v>
      </c>
      <c r="S649" s="67">
        <v>0</v>
      </c>
      <c r="T649" s="67"/>
      <c r="U649" s="67"/>
      <c r="V649" s="67"/>
      <c r="W649" s="67"/>
      <c r="X649" s="73"/>
      <c r="Y649" s="73">
        <f t="shared" si="140"/>
        <v>0</v>
      </c>
      <c r="Z649" s="69">
        <f t="shared" si="135"/>
        <v>0</v>
      </c>
      <c r="AA649" s="70"/>
      <c r="AB649" s="71">
        <v>2015</v>
      </c>
      <c r="AC649" s="71" t="s">
        <v>105</v>
      </c>
    </row>
    <row r="650" spans="2:29" ht="12.75" customHeight="1">
      <c r="B650" s="71" t="s">
        <v>1565</v>
      </c>
      <c r="C650" s="63" t="s">
        <v>88</v>
      </c>
      <c r="D650" s="63" t="s">
        <v>1561</v>
      </c>
      <c r="E650" s="63" t="s">
        <v>1562</v>
      </c>
      <c r="F650" s="63" t="s">
        <v>1562</v>
      </c>
      <c r="G650" s="63" t="s">
        <v>1563</v>
      </c>
      <c r="H650" s="64" t="s">
        <v>93</v>
      </c>
      <c r="I650" s="65">
        <v>30</v>
      </c>
      <c r="J650" s="63" t="s">
        <v>94</v>
      </c>
      <c r="K650" s="53" t="s">
        <v>95</v>
      </c>
      <c r="L650" s="63"/>
      <c r="M650" s="72" t="s">
        <v>1423</v>
      </c>
      <c r="N650" s="64"/>
      <c r="O650" s="67"/>
      <c r="P650" s="67"/>
      <c r="Q650" s="67"/>
      <c r="R650" s="67">
        <v>0</v>
      </c>
      <c r="S650" s="67">
        <v>156015000</v>
      </c>
      <c r="T650" s="67">
        <v>156595000</v>
      </c>
      <c r="U650" s="67">
        <v>164425000</v>
      </c>
      <c r="V650" s="67">
        <v>170180000</v>
      </c>
      <c r="W650" s="67">
        <v>176136000</v>
      </c>
      <c r="X650" s="73"/>
      <c r="Y650" s="73">
        <v>0</v>
      </c>
      <c r="Z650" s="69">
        <f t="shared" si="135"/>
        <v>0</v>
      </c>
      <c r="AA650" s="70"/>
      <c r="AB650" s="71">
        <v>2017</v>
      </c>
      <c r="AC650" s="71"/>
    </row>
    <row r="651" spans="2:29" ht="12.75" customHeight="1">
      <c r="B651" s="71" t="s">
        <v>1566</v>
      </c>
      <c r="C651" s="63" t="s">
        <v>88</v>
      </c>
      <c r="D651" s="63" t="s">
        <v>1561</v>
      </c>
      <c r="E651" s="63" t="s">
        <v>1562</v>
      </c>
      <c r="F651" s="63" t="s">
        <v>1562</v>
      </c>
      <c r="G651" s="63" t="s">
        <v>1563</v>
      </c>
      <c r="H651" s="64" t="s">
        <v>93</v>
      </c>
      <c r="I651" s="65">
        <v>30</v>
      </c>
      <c r="J651" s="63" t="s">
        <v>94</v>
      </c>
      <c r="K651" s="53" t="s">
        <v>95</v>
      </c>
      <c r="L651" s="63"/>
      <c r="M651" s="72" t="s">
        <v>1423</v>
      </c>
      <c r="N651" s="64"/>
      <c r="O651" s="67"/>
      <c r="P651" s="67"/>
      <c r="Q651" s="67"/>
      <c r="R651" s="67">
        <v>0</v>
      </c>
      <c r="S651" s="67">
        <v>156015000</v>
      </c>
      <c r="T651" s="74">
        <v>156459000</v>
      </c>
      <c r="U651" s="74">
        <v>156138000</v>
      </c>
      <c r="V651" s="74">
        <v>156138000</v>
      </c>
      <c r="W651" s="74">
        <v>156138000</v>
      </c>
      <c r="X651" s="73"/>
      <c r="Y651" s="73">
        <f>O651+P651+Q651+R651+S651+T651+U651+V651+W651</f>
        <v>780888000</v>
      </c>
      <c r="Z651" s="69">
        <f t="shared" si="135"/>
        <v>874594560.00000012</v>
      </c>
      <c r="AA651" s="70"/>
      <c r="AB651" s="71">
        <v>2017</v>
      </c>
      <c r="AC651" s="71" t="s">
        <v>1545</v>
      </c>
    </row>
    <row r="652" spans="2:29" ht="12.75" customHeight="1">
      <c r="B652" s="71" t="s">
        <v>1567</v>
      </c>
      <c r="C652" s="63" t="s">
        <v>88</v>
      </c>
      <c r="D652" s="63" t="s">
        <v>1568</v>
      </c>
      <c r="E652" s="63" t="s">
        <v>1569</v>
      </c>
      <c r="F652" s="63" t="s">
        <v>1569</v>
      </c>
      <c r="G652" s="63" t="s">
        <v>1570</v>
      </c>
      <c r="H652" s="64" t="s">
        <v>93</v>
      </c>
      <c r="I652" s="65">
        <v>30</v>
      </c>
      <c r="J652" s="63" t="s">
        <v>94</v>
      </c>
      <c r="K652" s="53" t="s">
        <v>95</v>
      </c>
      <c r="L652" s="63"/>
      <c r="M652" s="72" t="s">
        <v>1423</v>
      </c>
      <c r="N652" s="64"/>
      <c r="O652" s="67"/>
      <c r="P652" s="67"/>
      <c r="Q652" s="67"/>
      <c r="R652" s="67">
        <v>913038000</v>
      </c>
      <c r="S652" s="67">
        <v>976951000</v>
      </c>
      <c r="T652" s="67"/>
      <c r="U652" s="67"/>
      <c r="V652" s="67"/>
      <c r="W652" s="67"/>
      <c r="X652" s="73"/>
      <c r="Y652" s="73">
        <v>0</v>
      </c>
      <c r="Z652" s="69">
        <f t="shared" si="135"/>
        <v>0</v>
      </c>
      <c r="AA652" s="70"/>
      <c r="AB652" s="71">
        <v>2015</v>
      </c>
      <c r="AC652" s="71" t="s">
        <v>105</v>
      </c>
    </row>
    <row r="653" spans="2:29" ht="12.75" customHeight="1">
      <c r="B653" s="71" t="s">
        <v>1571</v>
      </c>
      <c r="C653" s="63" t="s">
        <v>88</v>
      </c>
      <c r="D653" s="63" t="s">
        <v>1568</v>
      </c>
      <c r="E653" s="63" t="s">
        <v>1569</v>
      </c>
      <c r="F653" s="63" t="s">
        <v>1569</v>
      </c>
      <c r="G653" s="63" t="s">
        <v>1570</v>
      </c>
      <c r="H653" s="64" t="s">
        <v>93</v>
      </c>
      <c r="I653" s="65">
        <v>30</v>
      </c>
      <c r="J653" s="63" t="s">
        <v>94</v>
      </c>
      <c r="K653" s="53" t="s">
        <v>95</v>
      </c>
      <c r="L653" s="63"/>
      <c r="M653" s="72" t="s">
        <v>1423</v>
      </c>
      <c r="N653" s="64"/>
      <c r="O653" s="67"/>
      <c r="P653" s="67"/>
      <c r="Q653" s="67"/>
      <c r="R653" s="67">
        <v>938077000</v>
      </c>
      <c r="S653" s="67">
        <v>938077000</v>
      </c>
      <c r="T653" s="67">
        <v>938077000</v>
      </c>
      <c r="U653" s="67"/>
      <c r="V653" s="67"/>
      <c r="W653" s="67"/>
      <c r="X653" s="73"/>
      <c r="Y653" s="73">
        <v>0</v>
      </c>
      <c r="Z653" s="69">
        <f t="shared" si="135"/>
        <v>0</v>
      </c>
      <c r="AA653" s="70"/>
      <c r="AB653" s="71">
        <v>2015</v>
      </c>
      <c r="AC653" s="71"/>
    </row>
    <row r="654" spans="2:29" ht="12.75" customHeight="1">
      <c r="B654" s="71" t="s">
        <v>1572</v>
      </c>
      <c r="C654" s="63" t="s">
        <v>88</v>
      </c>
      <c r="D654" s="63" t="s">
        <v>1568</v>
      </c>
      <c r="E654" s="63" t="s">
        <v>1569</v>
      </c>
      <c r="F654" s="63" t="s">
        <v>1569</v>
      </c>
      <c r="G654" s="63" t="s">
        <v>1570</v>
      </c>
      <c r="H654" s="64" t="s">
        <v>93</v>
      </c>
      <c r="I654" s="65">
        <v>30</v>
      </c>
      <c r="J654" s="63" t="s">
        <v>94</v>
      </c>
      <c r="K654" s="53" t="s">
        <v>95</v>
      </c>
      <c r="L654" s="63"/>
      <c r="M654" s="72" t="s">
        <v>1423</v>
      </c>
      <c r="N654" s="64"/>
      <c r="O654" s="67"/>
      <c r="P654" s="67"/>
      <c r="Q654" s="67"/>
      <c r="R654" s="67">
        <v>938077000</v>
      </c>
      <c r="S654" s="67">
        <v>937139000</v>
      </c>
      <c r="T654" s="67">
        <v>937139000</v>
      </c>
      <c r="U654" s="67">
        <v>937139000</v>
      </c>
      <c r="V654" s="67">
        <v>937139000</v>
      </c>
      <c r="W654" s="67">
        <v>937139000</v>
      </c>
      <c r="X654" s="73"/>
      <c r="Y654" s="73">
        <v>0</v>
      </c>
      <c r="Z654" s="69">
        <f t="shared" ref="Z654:Z656" si="141">Y654*1.12</f>
        <v>0</v>
      </c>
      <c r="AA654" s="70"/>
      <c r="AB654" s="71">
        <v>2017</v>
      </c>
      <c r="AC654" s="71" t="s">
        <v>105</v>
      </c>
    </row>
    <row r="655" spans="2:29" ht="12.75" customHeight="1">
      <c r="B655" s="71" t="s">
        <v>1573</v>
      </c>
      <c r="C655" s="63" t="s">
        <v>88</v>
      </c>
      <c r="D655" s="63" t="s">
        <v>1568</v>
      </c>
      <c r="E655" s="63" t="s">
        <v>1569</v>
      </c>
      <c r="F655" s="63" t="s">
        <v>1569</v>
      </c>
      <c r="G655" s="63" t="s">
        <v>1570</v>
      </c>
      <c r="H655" s="64" t="s">
        <v>93</v>
      </c>
      <c r="I655" s="65">
        <v>30</v>
      </c>
      <c r="J655" s="63" t="s">
        <v>94</v>
      </c>
      <c r="K655" s="53" t="s">
        <v>95</v>
      </c>
      <c r="L655" s="63"/>
      <c r="M655" s="72" t="s">
        <v>1423</v>
      </c>
      <c r="N655" s="64"/>
      <c r="O655" s="67"/>
      <c r="P655" s="67"/>
      <c r="Q655" s="67"/>
      <c r="R655" s="67">
        <v>938077000</v>
      </c>
      <c r="S655" s="67">
        <v>969500533</v>
      </c>
      <c r="T655" s="67">
        <v>968583631</v>
      </c>
      <c r="U655" s="67">
        <v>937139000</v>
      </c>
      <c r="V655" s="67">
        <v>937139000</v>
      </c>
      <c r="W655" s="67">
        <v>937139000</v>
      </c>
      <c r="X655" s="73"/>
      <c r="Y655" s="73">
        <v>0</v>
      </c>
      <c r="Z655" s="69">
        <f t="shared" si="141"/>
        <v>0</v>
      </c>
      <c r="AA655" s="70"/>
      <c r="AB655" s="71">
        <v>2017</v>
      </c>
      <c r="AC655" s="71"/>
    </row>
    <row r="656" spans="2:29" ht="12.75" customHeight="1">
      <c r="B656" s="71" t="s">
        <v>1574</v>
      </c>
      <c r="C656" s="63" t="s">
        <v>88</v>
      </c>
      <c r="D656" s="63" t="s">
        <v>1568</v>
      </c>
      <c r="E656" s="63" t="s">
        <v>1569</v>
      </c>
      <c r="F656" s="63" t="s">
        <v>1569</v>
      </c>
      <c r="G656" s="63" t="s">
        <v>1570</v>
      </c>
      <c r="H656" s="64" t="s">
        <v>93</v>
      </c>
      <c r="I656" s="65">
        <v>30</v>
      </c>
      <c r="J656" s="63" t="s">
        <v>94</v>
      </c>
      <c r="K656" s="53" t="s">
        <v>95</v>
      </c>
      <c r="L656" s="63"/>
      <c r="M656" s="72" t="s">
        <v>1423</v>
      </c>
      <c r="N656" s="64"/>
      <c r="O656" s="67"/>
      <c r="P656" s="67"/>
      <c r="Q656" s="67"/>
      <c r="R656" s="67">
        <v>938077000</v>
      </c>
      <c r="S656" s="67">
        <v>969500533</v>
      </c>
      <c r="T656" s="74">
        <v>999600000</v>
      </c>
      <c r="U656" s="74">
        <v>984800000</v>
      </c>
      <c r="V656" s="74">
        <v>984800000</v>
      </c>
      <c r="W656" s="74">
        <v>984800000</v>
      </c>
      <c r="X656" s="73"/>
      <c r="Y656" s="73">
        <f>O656+P656+Q656+R656+S656+T656+U656+V656+W656</f>
        <v>5861577533</v>
      </c>
      <c r="Z656" s="69">
        <f t="shared" si="141"/>
        <v>6564966836.960001</v>
      </c>
      <c r="AA656" s="70"/>
      <c r="AB656" s="71">
        <v>2017</v>
      </c>
      <c r="AC656" s="71" t="s">
        <v>1545</v>
      </c>
    </row>
    <row r="657" spans="2:29" ht="12.75" customHeight="1">
      <c r="B657" s="71" t="s">
        <v>1575</v>
      </c>
      <c r="C657" s="63" t="s">
        <v>88</v>
      </c>
      <c r="D657" s="63" t="s">
        <v>1576</v>
      </c>
      <c r="E657" s="63" t="s">
        <v>1577</v>
      </c>
      <c r="F657" s="63" t="s">
        <v>1578</v>
      </c>
      <c r="G657" s="63" t="s">
        <v>1579</v>
      </c>
      <c r="H657" s="64" t="s">
        <v>93</v>
      </c>
      <c r="I657" s="65">
        <v>0</v>
      </c>
      <c r="J657" s="63" t="s">
        <v>135</v>
      </c>
      <c r="K657" s="53" t="s">
        <v>95</v>
      </c>
      <c r="L657" s="63"/>
      <c r="M657" s="72" t="s">
        <v>1423</v>
      </c>
      <c r="N657" s="64"/>
      <c r="O657" s="67"/>
      <c r="P657" s="67"/>
      <c r="Q657" s="67"/>
      <c r="R657" s="67">
        <v>1223823000</v>
      </c>
      <c r="S657" s="67">
        <v>534136000</v>
      </c>
      <c r="T657" s="67">
        <v>140513000</v>
      </c>
      <c r="U657" s="67"/>
      <c r="V657" s="67"/>
      <c r="W657" s="67"/>
      <c r="X657" s="73"/>
      <c r="Y657" s="73">
        <v>0</v>
      </c>
      <c r="Z657" s="69">
        <v>0</v>
      </c>
      <c r="AA657" s="70"/>
      <c r="AB657" s="71">
        <v>2016</v>
      </c>
      <c r="AC657" s="71" t="s">
        <v>105</v>
      </c>
    </row>
    <row r="658" spans="2:29" ht="12.75" customHeight="1">
      <c r="B658" s="71" t="s">
        <v>1580</v>
      </c>
      <c r="C658" s="63" t="s">
        <v>88</v>
      </c>
      <c r="D658" s="63" t="s">
        <v>1576</v>
      </c>
      <c r="E658" s="63" t="s">
        <v>1577</v>
      </c>
      <c r="F658" s="63" t="s">
        <v>1578</v>
      </c>
      <c r="G658" s="63" t="s">
        <v>1581</v>
      </c>
      <c r="H658" s="64" t="s">
        <v>93</v>
      </c>
      <c r="I658" s="65">
        <v>0</v>
      </c>
      <c r="J658" s="63" t="s">
        <v>1486</v>
      </c>
      <c r="K658" s="53" t="s">
        <v>95</v>
      </c>
      <c r="L658" s="63"/>
      <c r="M658" s="72" t="s">
        <v>1398</v>
      </c>
      <c r="N658" s="64"/>
      <c r="O658" s="67"/>
      <c r="P658" s="67"/>
      <c r="Q658" s="67"/>
      <c r="R658" s="67">
        <v>708610560</v>
      </c>
      <c r="S658" s="67">
        <v>930273960</v>
      </c>
      <c r="T658" s="67">
        <v>272131920</v>
      </c>
      <c r="U658" s="67"/>
      <c r="V658" s="67"/>
      <c r="W658" s="67"/>
      <c r="X658" s="73"/>
      <c r="Y658" s="73">
        <f>R658+S658+T658</f>
        <v>1911016440</v>
      </c>
      <c r="Z658" s="69">
        <f t="shared" ref="Z658:Z664" si="142">Y658*1.12</f>
        <v>2140338412.8000002</v>
      </c>
      <c r="AA658" s="70"/>
      <c r="AB658" s="71">
        <v>2016</v>
      </c>
      <c r="AC658" s="71"/>
    </row>
    <row r="659" spans="2:29" ht="12.75" customHeight="1">
      <c r="B659" s="71" t="s">
        <v>1582</v>
      </c>
      <c r="C659" s="63" t="s">
        <v>88</v>
      </c>
      <c r="D659" s="75" t="s">
        <v>1583</v>
      </c>
      <c r="E659" s="63" t="s">
        <v>1584</v>
      </c>
      <c r="F659" s="63" t="s">
        <v>1584</v>
      </c>
      <c r="G659" s="63" t="s">
        <v>1585</v>
      </c>
      <c r="H659" s="64" t="s">
        <v>871</v>
      </c>
      <c r="I659" s="65">
        <v>0</v>
      </c>
      <c r="J659" s="63" t="s">
        <v>863</v>
      </c>
      <c r="K659" s="53" t="s">
        <v>95</v>
      </c>
      <c r="L659" s="63"/>
      <c r="M659" s="72" t="s">
        <v>1586</v>
      </c>
      <c r="N659" s="64"/>
      <c r="O659" s="67"/>
      <c r="P659" s="67"/>
      <c r="Q659" s="67"/>
      <c r="R659" s="67">
        <v>578054400</v>
      </c>
      <c r="S659" s="67">
        <v>2229198602.6799998</v>
      </c>
      <c r="T659" s="67">
        <v>495035402.67999995</v>
      </c>
      <c r="U659" s="67"/>
      <c r="V659" s="67"/>
      <c r="W659" s="67"/>
      <c r="X659" s="73"/>
      <c r="Y659" s="73">
        <f>R659+S659+T659</f>
        <v>3302288405.3599997</v>
      </c>
      <c r="Z659" s="69">
        <f t="shared" si="142"/>
        <v>3698563014.0032001</v>
      </c>
      <c r="AA659" s="70"/>
      <c r="AB659" s="71">
        <v>2016</v>
      </c>
      <c r="AC659" s="71"/>
    </row>
    <row r="660" spans="2:29" ht="12.75" customHeight="1">
      <c r="B660" s="71" t="s">
        <v>1587</v>
      </c>
      <c r="C660" s="63" t="s">
        <v>88</v>
      </c>
      <c r="D660" s="75" t="s">
        <v>1588</v>
      </c>
      <c r="E660" s="63" t="s">
        <v>1589</v>
      </c>
      <c r="F660" s="63" t="s">
        <v>1589</v>
      </c>
      <c r="G660" s="63" t="s">
        <v>1590</v>
      </c>
      <c r="H660" s="64" t="s">
        <v>871</v>
      </c>
      <c r="I660" s="65">
        <v>0</v>
      </c>
      <c r="J660" s="63" t="s">
        <v>863</v>
      </c>
      <c r="K660" s="53" t="s">
        <v>95</v>
      </c>
      <c r="L660" s="63"/>
      <c r="M660" s="72" t="s">
        <v>1586</v>
      </c>
      <c r="N660" s="64"/>
      <c r="O660" s="67"/>
      <c r="P660" s="67"/>
      <c r="Q660" s="67"/>
      <c r="R660" s="67"/>
      <c r="S660" s="67">
        <v>652451635.71428561</v>
      </c>
      <c r="T660" s="67">
        <v>552431208.03571427</v>
      </c>
      <c r="U660" s="67"/>
      <c r="V660" s="67"/>
      <c r="W660" s="67"/>
      <c r="X660" s="73"/>
      <c r="Y660" s="73">
        <v>0</v>
      </c>
      <c r="Z660" s="69">
        <f t="shared" si="142"/>
        <v>0</v>
      </c>
      <c r="AA660" s="70"/>
      <c r="AB660" s="71">
        <v>2016</v>
      </c>
      <c r="AC660" s="71"/>
    </row>
    <row r="661" spans="2:29" ht="12.75" customHeight="1">
      <c r="B661" s="71" t="s">
        <v>1591</v>
      </c>
      <c r="C661" s="63" t="s">
        <v>88</v>
      </c>
      <c r="D661" s="75" t="s">
        <v>1588</v>
      </c>
      <c r="E661" s="63" t="s">
        <v>1589</v>
      </c>
      <c r="F661" s="63" t="s">
        <v>1589</v>
      </c>
      <c r="G661" s="63" t="s">
        <v>1590</v>
      </c>
      <c r="H661" s="64" t="s">
        <v>871</v>
      </c>
      <c r="I661" s="65">
        <v>0</v>
      </c>
      <c r="J661" s="63" t="s">
        <v>863</v>
      </c>
      <c r="K661" s="53" t="s">
        <v>95</v>
      </c>
      <c r="L661" s="63"/>
      <c r="M661" s="72" t="s">
        <v>1586</v>
      </c>
      <c r="N661" s="64"/>
      <c r="O661" s="67"/>
      <c r="P661" s="67"/>
      <c r="Q661" s="67"/>
      <c r="R661" s="67"/>
      <c r="S661" s="67">
        <v>652451635.71428561</v>
      </c>
      <c r="T661" s="67">
        <v>652452364.03571427</v>
      </c>
      <c r="U661" s="67"/>
      <c r="V661" s="67"/>
      <c r="W661" s="67"/>
      <c r="X661" s="73"/>
      <c r="Y661" s="73">
        <f>R661+S661+T661</f>
        <v>1304903999.75</v>
      </c>
      <c r="Z661" s="69">
        <f t="shared" si="142"/>
        <v>1461492479.72</v>
      </c>
      <c r="AA661" s="70"/>
      <c r="AB661" s="71">
        <v>2016</v>
      </c>
      <c r="AC661" s="71"/>
    </row>
    <row r="662" spans="2:29" ht="12.75" customHeight="1">
      <c r="B662" s="71" t="s">
        <v>1592</v>
      </c>
      <c r="C662" s="63" t="s">
        <v>88</v>
      </c>
      <c r="D662" s="75" t="s">
        <v>1553</v>
      </c>
      <c r="E662" s="63" t="s">
        <v>1554</v>
      </c>
      <c r="F662" s="63" t="s">
        <v>1555</v>
      </c>
      <c r="G662" s="76" t="s">
        <v>1593</v>
      </c>
      <c r="H662" s="64" t="s">
        <v>93</v>
      </c>
      <c r="I662" s="65">
        <v>30</v>
      </c>
      <c r="J662" s="63" t="s">
        <v>135</v>
      </c>
      <c r="K662" s="53" t="s">
        <v>95</v>
      </c>
      <c r="L662" s="63"/>
      <c r="M662" s="72" t="s">
        <v>1423</v>
      </c>
      <c r="N662" s="64"/>
      <c r="O662" s="67"/>
      <c r="P662" s="67"/>
      <c r="Q662" s="67"/>
      <c r="R662" s="67"/>
      <c r="S662" s="67">
        <v>5921000</v>
      </c>
      <c r="T662" s="67">
        <v>18828000</v>
      </c>
      <c r="U662" s="67">
        <v>19769000</v>
      </c>
      <c r="V662" s="67">
        <v>20461000</v>
      </c>
      <c r="W662" s="67">
        <v>14118000</v>
      </c>
      <c r="X662" s="73"/>
      <c r="Y662" s="73">
        <v>0</v>
      </c>
      <c r="Z662" s="69">
        <f t="shared" si="142"/>
        <v>0</v>
      </c>
      <c r="AA662" s="70"/>
      <c r="AB662" s="62">
        <v>2017</v>
      </c>
      <c r="AC662" s="71" t="s">
        <v>105</v>
      </c>
    </row>
    <row r="663" spans="2:29" ht="12.75" customHeight="1">
      <c r="B663" s="71" t="s">
        <v>1594</v>
      </c>
      <c r="C663" s="63" t="s">
        <v>88</v>
      </c>
      <c r="D663" s="75" t="s">
        <v>1553</v>
      </c>
      <c r="E663" s="63" t="s">
        <v>1554</v>
      </c>
      <c r="F663" s="63" t="s">
        <v>1555</v>
      </c>
      <c r="G663" s="77" t="s">
        <v>1593</v>
      </c>
      <c r="H663" s="64" t="s">
        <v>93</v>
      </c>
      <c r="I663" s="65">
        <v>30</v>
      </c>
      <c r="J663" s="63" t="s">
        <v>135</v>
      </c>
      <c r="K663" s="53" t="s">
        <v>95</v>
      </c>
      <c r="L663" s="63"/>
      <c r="M663" s="72" t="s">
        <v>1423</v>
      </c>
      <c r="N663" s="64"/>
      <c r="O663" s="67"/>
      <c r="P663" s="67"/>
      <c r="Q663" s="67"/>
      <c r="R663" s="67"/>
      <c r="S663" s="67"/>
      <c r="T663" s="67">
        <v>6276000</v>
      </c>
      <c r="U663" s="67">
        <v>19769000</v>
      </c>
      <c r="V663" s="67">
        <v>20461000</v>
      </c>
      <c r="W663" s="67">
        <v>14118000</v>
      </c>
      <c r="X663" s="73"/>
      <c r="Y663" s="73">
        <f>S663+T663+U663+V663+W663</f>
        <v>60624000</v>
      </c>
      <c r="Z663" s="69">
        <f t="shared" si="142"/>
        <v>67898880</v>
      </c>
      <c r="AA663" s="70"/>
      <c r="AB663" s="62">
        <v>2017</v>
      </c>
      <c r="AC663" s="71"/>
    </row>
    <row r="664" spans="2:29" ht="12.75" customHeight="1">
      <c r="B664" s="71" t="s">
        <v>1595</v>
      </c>
      <c r="C664" s="63" t="s">
        <v>88</v>
      </c>
      <c r="D664" s="63" t="s">
        <v>1547</v>
      </c>
      <c r="E664" s="63" t="s">
        <v>1548</v>
      </c>
      <c r="F664" s="63" t="s">
        <v>1548</v>
      </c>
      <c r="G664" s="63" t="s">
        <v>1549</v>
      </c>
      <c r="H664" s="64" t="s">
        <v>93</v>
      </c>
      <c r="I664" s="65">
        <v>30</v>
      </c>
      <c r="J664" s="63" t="s">
        <v>863</v>
      </c>
      <c r="K664" s="53" t="s">
        <v>95</v>
      </c>
      <c r="L664" s="63"/>
      <c r="M664" s="72" t="s">
        <v>1423</v>
      </c>
      <c r="N664" s="64"/>
      <c r="O664" s="67"/>
      <c r="P664" s="67"/>
      <c r="Q664" s="67"/>
      <c r="R664" s="67"/>
      <c r="S664" s="67"/>
      <c r="T664" s="74">
        <v>1336810000</v>
      </c>
      <c r="U664" s="74">
        <v>1304143000</v>
      </c>
      <c r="V664" s="74">
        <v>1304143000</v>
      </c>
      <c r="W664" s="74">
        <v>1304143000</v>
      </c>
      <c r="X664" s="73"/>
      <c r="Y664" s="73">
        <f>S664+T664+U664+V664+W664</f>
        <v>5249239000</v>
      </c>
      <c r="Z664" s="69">
        <f t="shared" si="142"/>
        <v>5879147680.000001</v>
      </c>
      <c r="AA664" s="70"/>
      <c r="AB664" s="62">
        <v>2017</v>
      </c>
      <c r="AC664" s="71"/>
    </row>
    <row r="665" spans="2:29" ht="12.75" customHeight="1">
      <c r="B665" s="8" t="s">
        <v>44</v>
      </c>
      <c r="C665" s="9"/>
      <c r="D665" s="10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35" t="s">
        <v>36</v>
      </c>
      <c r="Z665" s="36" t="s">
        <v>36</v>
      </c>
      <c r="AA665" s="13"/>
      <c r="AB665" s="13"/>
      <c r="AC665" s="11"/>
    </row>
    <row r="666" spans="2:29" ht="12.75" customHeight="1">
      <c r="B666" s="23" t="s">
        <v>45</v>
      </c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5"/>
      <c r="AA666" s="25"/>
      <c r="AB666" s="25"/>
      <c r="AC666" s="26"/>
    </row>
    <row r="667" spans="2:29" ht="12.75" customHeight="1">
      <c r="B667" s="52" t="s">
        <v>46</v>
      </c>
      <c r="C667" s="53" t="s">
        <v>88</v>
      </c>
      <c r="D667" s="53" t="s">
        <v>1596</v>
      </c>
      <c r="E667" s="53" t="s">
        <v>1597</v>
      </c>
      <c r="F667" s="53" t="s">
        <v>1598</v>
      </c>
      <c r="G667" s="53" t="s">
        <v>1598</v>
      </c>
      <c r="H667" s="54" t="s">
        <v>871</v>
      </c>
      <c r="I667" s="55">
        <v>0</v>
      </c>
      <c r="J667" s="53" t="s">
        <v>112</v>
      </c>
      <c r="K667" s="53" t="s">
        <v>95</v>
      </c>
      <c r="L667" s="53"/>
      <c r="M667" s="72" t="s">
        <v>1599</v>
      </c>
      <c r="N667" s="54" t="s">
        <v>36</v>
      </c>
      <c r="O667" s="61">
        <v>14964216</v>
      </c>
      <c r="P667" s="61">
        <v>14964216</v>
      </c>
      <c r="Q667" s="61">
        <v>14964216</v>
      </c>
      <c r="R667" s="61"/>
      <c r="S667" s="61"/>
      <c r="T667" s="61"/>
      <c r="U667" s="61"/>
      <c r="V667" s="61"/>
      <c r="W667" s="61"/>
      <c r="X667" s="57" t="s">
        <v>36</v>
      </c>
      <c r="Y667" s="57">
        <v>0</v>
      </c>
      <c r="Z667" s="58">
        <f t="shared" ref="Z667:Z764" si="143">Y667*1.12</f>
        <v>0</v>
      </c>
      <c r="AA667" s="59"/>
      <c r="AB667" s="60">
        <v>2015</v>
      </c>
      <c r="AC667" s="60" t="s">
        <v>105</v>
      </c>
    </row>
    <row r="668" spans="2:29" ht="12.75" customHeight="1">
      <c r="B668" s="52" t="s">
        <v>1600</v>
      </c>
      <c r="C668" s="53" t="s">
        <v>88</v>
      </c>
      <c r="D668" s="53" t="s">
        <v>1596</v>
      </c>
      <c r="E668" s="53" t="s">
        <v>1597</v>
      </c>
      <c r="F668" s="53" t="s">
        <v>1598</v>
      </c>
      <c r="G668" s="53" t="s">
        <v>1598</v>
      </c>
      <c r="H668" s="54" t="s">
        <v>871</v>
      </c>
      <c r="I668" s="55">
        <v>0</v>
      </c>
      <c r="J668" s="53" t="s">
        <v>863</v>
      </c>
      <c r="K668" s="53" t="s">
        <v>95</v>
      </c>
      <c r="L668" s="53"/>
      <c r="M668" s="72" t="s">
        <v>1599</v>
      </c>
      <c r="N668" s="54"/>
      <c r="O668" s="61">
        <v>25000000</v>
      </c>
      <c r="P668" s="61">
        <v>25000000</v>
      </c>
      <c r="Q668" s="61">
        <v>0</v>
      </c>
      <c r="R668" s="61">
        <v>0</v>
      </c>
      <c r="S668" s="61">
        <v>0</v>
      </c>
      <c r="T668" s="61"/>
      <c r="U668" s="61"/>
      <c r="V668" s="61"/>
      <c r="W668" s="61"/>
      <c r="X668" s="57"/>
      <c r="Y668" s="57">
        <v>0</v>
      </c>
      <c r="Z668" s="58">
        <f t="shared" si="143"/>
        <v>0</v>
      </c>
      <c r="AA668" s="59"/>
      <c r="AB668" s="60">
        <v>2015</v>
      </c>
      <c r="AC668" s="60"/>
    </row>
    <row r="669" spans="2:29" ht="12.75" customHeight="1">
      <c r="B669" s="52" t="s">
        <v>1601</v>
      </c>
      <c r="C669" s="53" t="s">
        <v>88</v>
      </c>
      <c r="D669" s="53" t="s">
        <v>1596</v>
      </c>
      <c r="E669" s="53" t="s">
        <v>1597</v>
      </c>
      <c r="F669" s="53" t="s">
        <v>1598</v>
      </c>
      <c r="G669" s="53" t="s">
        <v>1598</v>
      </c>
      <c r="H669" s="54" t="s">
        <v>871</v>
      </c>
      <c r="I669" s="55">
        <v>0</v>
      </c>
      <c r="J669" s="53" t="s">
        <v>863</v>
      </c>
      <c r="K669" s="53" t="s">
        <v>95</v>
      </c>
      <c r="L669" s="53"/>
      <c r="M669" s="72" t="s">
        <v>1599</v>
      </c>
      <c r="N669" s="54"/>
      <c r="O669" s="61">
        <v>25000000</v>
      </c>
      <c r="P669" s="61">
        <v>25000000</v>
      </c>
      <c r="Q669" s="61">
        <v>0</v>
      </c>
      <c r="R669" s="61">
        <v>0</v>
      </c>
      <c r="S669" s="61">
        <v>0</v>
      </c>
      <c r="T669" s="74">
        <v>17732000</v>
      </c>
      <c r="U669" s="74">
        <v>18618600</v>
      </c>
      <c r="V669" s="74">
        <v>19270251</v>
      </c>
      <c r="W669" s="74">
        <v>19944709.789999999</v>
      </c>
      <c r="X669" s="57"/>
      <c r="Y669" s="57">
        <f>O669+P669+Q669+R669+S669+T669+U669+V669+W669</f>
        <v>125565560.78999999</v>
      </c>
      <c r="Z669" s="58">
        <f t="shared" si="143"/>
        <v>140633428.0848</v>
      </c>
      <c r="AA669" s="59"/>
      <c r="AB669" s="60">
        <v>2015</v>
      </c>
      <c r="AC669" s="71" t="s">
        <v>1545</v>
      </c>
    </row>
    <row r="670" spans="2:29" ht="12.75" customHeight="1">
      <c r="B670" s="52" t="s">
        <v>47</v>
      </c>
      <c r="C670" s="53" t="s">
        <v>88</v>
      </c>
      <c r="D670" s="53" t="s">
        <v>1602</v>
      </c>
      <c r="E670" s="53" t="s">
        <v>1603</v>
      </c>
      <c r="F670" s="53" t="s">
        <v>1603</v>
      </c>
      <c r="G670" s="53" t="s">
        <v>1604</v>
      </c>
      <c r="H670" s="54" t="s">
        <v>871</v>
      </c>
      <c r="I670" s="55">
        <v>0</v>
      </c>
      <c r="J670" s="53" t="s">
        <v>863</v>
      </c>
      <c r="K670" s="53" t="s">
        <v>95</v>
      </c>
      <c r="L670" s="53"/>
      <c r="M670" s="72" t="s">
        <v>1599</v>
      </c>
      <c r="N670" s="54"/>
      <c r="O670" s="61">
        <v>225000000</v>
      </c>
      <c r="P670" s="61">
        <v>262500000</v>
      </c>
      <c r="Q670" s="61">
        <v>0</v>
      </c>
      <c r="R670" s="61">
        <v>0</v>
      </c>
      <c r="S670" s="61">
        <v>0</v>
      </c>
      <c r="T670" s="61"/>
      <c r="U670" s="61"/>
      <c r="V670" s="61"/>
      <c r="W670" s="61"/>
      <c r="X670" s="57"/>
      <c r="Y670" s="57">
        <v>0</v>
      </c>
      <c r="Z670" s="58">
        <f t="shared" si="143"/>
        <v>0</v>
      </c>
      <c r="AA670" s="59"/>
      <c r="AB670" s="60">
        <v>2015</v>
      </c>
      <c r="AC670" s="60" t="s">
        <v>105</v>
      </c>
    </row>
    <row r="671" spans="2:29" ht="12.75" customHeight="1">
      <c r="B671" s="52" t="s">
        <v>1605</v>
      </c>
      <c r="C671" s="53" t="s">
        <v>88</v>
      </c>
      <c r="D671" s="53" t="s">
        <v>1602</v>
      </c>
      <c r="E671" s="53" t="s">
        <v>1603</v>
      </c>
      <c r="F671" s="53" t="s">
        <v>1603</v>
      </c>
      <c r="G671" s="53" t="s">
        <v>1604</v>
      </c>
      <c r="H671" s="54" t="s">
        <v>871</v>
      </c>
      <c r="I671" s="55">
        <v>0</v>
      </c>
      <c r="J671" s="53" t="s">
        <v>863</v>
      </c>
      <c r="K671" s="53" t="s">
        <v>95</v>
      </c>
      <c r="L671" s="53"/>
      <c r="M671" s="72" t="s">
        <v>1599</v>
      </c>
      <c r="N671" s="54"/>
      <c r="O671" s="61">
        <v>225000000</v>
      </c>
      <c r="P671" s="61">
        <v>142606000</v>
      </c>
      <c r="Q671" s="61">
        <v>0</v>
      </c>
      <c r="R671" s="61">
        <v>0</v>
      </c>
      <c r="S671" s="61"/>
      <c r="T671" s="61"/>
      <c r="U671" s="61"/>
      <c r="V671" s="61"/>
      <c r="W671" s="61"/>
      <c r="X671" s="57"/>
      <c r="Y671" s="57">
        <v>367606000</v>
      </c>
      <c r="Z671" s="58">
        <f t="shared" si="143"/>
        <v>411718720.00000006</v>
      </c>
      <c r="AA671" s="59"/>
      <c r="AB671" s="60">
        <v>2015</v>
      </c>
      <c r="AC671" s="60"/>
    </row>
    <row r="672" spans="2:29" ht="12.75" customHeight="1">
      <c r="B672" s="52" t="s">
        <v>48</v>
      </c>
      <c r="C672" s="53" t="s">
        <v>88</v>
      </c>
      <c r="D672" s="53" t="s">
        <v>1606</v>
      </c>
      <c r="E672" s="53" t="s">
        <v>1607</v>
      </c>
      <c r="F672" s="53" t="s">
        <v>1608</v>
      </c>
      <c r="G672" s="53" t="s">
        <v>1609</v>
      </c>
      <c r="H672" s="54" t="s">
        <v>871</v>
      </c>
      <c r="I672" s="55">
        <v>0</v>
      </c>
      <c r="J672" s="53" t="s">
        <v>112</v>
      </c>
      <c r="K672" s="53" t="s">
        <v>95</v>
      </c>
      <c r="L672" s="53"/>
      <c r="M672" s="72" t="s">
        <v>1599</v>
      </c>
      <c r="N672" s="54"/>
      <c r="O672" s="61">
        <v>20779000</v>
      </c>
      <c r="P672" s="61">
        <v>20000000</v>
      </c>
      <c r="Q672" s="61">
        <v>0</v>
      </c>
      <c r="R672" s="61">
        <v>0</v>
      </c>
      <c r="S672" s="61">
        <v>0</v>
      </c>
      <c r="T672" s="61"/>
      <c r="U672" s="61"/>
      <c r="V672" s="61"/>
      <c r="W672" s="61"/>
      <c r="X672" s="57"/>
      <c r="Y672" s="57">
        <v>40779000</v>
      </c>
      <c r="Z672" s="58">
        <f t="shared" si="143"/>
        <v>45672480.000000007</v>
      </c>
      <c r="AA672" s="59"/>
      <c r="AB672" s="60">
        <v>2015</v>
      </c>
      <c r="AC672" s="60"/>
    </row>
    <row r="673" spans="2:29" ht="12.75" customHeight="1">
      <c r="B673" s="52" t="s">
        <v>1610</v>
      </c>
      <c r="C673" s="53" t="s">
        <v>88</v>
      </c>
      <c r="D673" s="53" t="s">
        <v>1611</v>
      </c>
      <c r="E673" s="53" t="s">
        <v>1612</v>
      </c>
      <c r="F673" s="53" t="s">
        <v>1612</v>
      </c>
      <c r="G673" s="53" t="s">
        <v>1613</v>
      </c>
      <c r="H673" s="54" t="s">
        <v>871</v>
      </c>
      <c r="I673" s="55">
        <v>0</v>
      </c>
      <c r="J673" s="53" t="s">
        <v>112</v>
      </c>
      <c r="K673" s="53" t="s">
        <v>95</v>
      </c>
      <c r="L673" s="53"/>
      <c r="M673" s="72" t="s">
        <v>1599</v>
      </c>
      <c r="N673" s="54"/>
      <c r="O673" s="61">
        <v>10000000</v>
      </c>
      <c r="P673" s="61">
        <v>20000000</v>
      </c>
      <c r="Q673" s="61">
        <v>0</v>
      </c>
      <c r="R673" s="61">
        <v>0</v>
      </c>
      <c r="S673" s="61">
        <v>0</v>
      </c>
      <c r="T673" s="61"/>
      <c r="U673" s="61"/>
      <c r="V673" s="61"/>
      <c r="W673" s="61"/>
      <c r="X673" s="57"/>
      <c r="Y673" s="57">
        <v>30000000</v>
      </c>
      <c r="Z673" s="58">
        <f t="shared" si="143"/>
        <v>33600000</v>
      </c>
      <c r="AA673" s="59"/>
      <c r="AB673" s="60">
        <v>2015</v>
      </c>
      <c r="AC673" s="60"/>
    </row>
    <row r="674" spans="2:29" ht="12.75" customHeight="1">
      <c r="B674" s="52" t="s">
        <v>1614</v>
      </c>
      <c r="C674" s="53" t="s">
        <v>88</v>
      </c>
      <c r="D674" s="53" t="s">
        <v>1615</v>
      </c>
      <c r="E674" s="53" t="s">
        <v>1616</v>
      </c>
      <c r="F674" s="53" t="s">
        <v>1616</v>
      </c>
      <c r="G674" s="53" t="s">
        <v>1617</v>
      </c>
      <c r="H674" s="54" t="s">
        <v>871</v>
      </c>
      <c r="I674" s="55">
        <v>0</v>
      </c>
      <c r="J674" s="53" t="s">
        <v>112</v>
      </c>
      <c r="K674" s="53" t="s">
        <v>95</v>
      </c>
      <c r="L674" s="53"/>
      <c r="M674" s="72" t="s">
        <v>1599</v>
      </c>
      <c r="N674" s="54"/>
      <c r="O674" s="61">
        <v>20000000</v>
      </c>
      <c r="P674" s="61">
        <v>20000000</v>
      </c>
      <c r="Q674" s="61">
        <v>0</v>
      </c>
      <c r="R674" s="61">
        <v>20000000</v>
      </c>
      <c r="S674" s="61">
        <v>20000000</v>
      </c>
      <c r="T674" s="61"/>
      <c r="U674" s="61"/>
      <c r="V674" s="61"/>
      <c r="W674" s="61"/>
      <c r="X674" s="57"/>
      <c r="Y674" s="57">
        <v>0</v>
      </c>
      <c r="Z674" s="58">
        <f t="shared" si="143"/>
        <v>0</v>
      </c>
      <c r="AA674" s="59"/>
      <c r="AB674" s="60">
        <v>2015</v>
      </c>
      <c r="AC674" s="60" t="s">
        <v>105</v>
      </c>
    </row>
    <row r="675" spans="2:29" ht="12.75" customHeight="1">
      <c r="B675" s="52" t="s">
        <v>1618</v>
      </c>
      <c r="C675" s="53" t="s">
        <v>88</v>
      </c>
      <c r="D675" s="53" t="s">
        <v>1615</v>
      </c>
      <c r="E675" s="53" t="s">
        <v>1616</v>
      </c>
      <c r="F675" s="53" t="s">
        <v>1616</v>
      </c>
      <c r="G675" s="53" t="s">
        <v>1617</v>
      </c>
      <c r="H675" s="54" t="s">
        <v>871</v>
      </c>
      <c r="I675" s="55">
        <v>0</v>
      </c>
      <c r="J675" s="53" t="s">
        <v>112</v>
      </c>
      <c r="K675" s="53" t="s">
        <v>95</v>
      </c>
      <c r="L675" s="53"/>
      <c r="M675" s="72" t="s">
        <v>1599</v>
      </c>
      <c r="N675" s="54"/>
      <c r="O675" s="61">
        <v>20000000</v>
      </c>
      <c r="P675" s="61">
        <v>20000000</v>
      </c>
      <c r="Q675" s="61">
        <v>0</v>
      </c>
      <c r="R675" s="61">
        <v>0</v>
      </c>
      <c r="S675" s="61">
        <v>0</v>
      </c>
      <c r="T675" s="61"/>
      <c r="U675" s="61"/>
      <c r="V675" s="61"/>
      <c r="W675" s="61"/>
      <c r="X675" s="57"/>
      <c r="Y675" s="57">
        <v>40000000</v>
      </c>
      <c r="Z675" s="58">
        <f t="shared" si="143"/>
        <v>44800000.000000007</v>
      </c>
      <c r="AA675" s="59"/>
      <c r="AB675" s="60">
        <v>2015</v>
      </c>
      <c r="AC675" s="60"/>
    </row>
    <row r="676" spans="2:29" ht="12.75" customHeight="1">
      <c r="B676" s="52" t="s">
        <v>1619</v>
      </c>
      <c r="C676" s="53" t="s">
        <v>88</v>
      </c>
      <c r="D676" s="53" t="s">
        <v>1620</v>
      </c>
      <c r="E676" s="53" t="s">
        <v>1621</v>
      </c>
      <c r="F676" s="53" t="s">
        <v>1621</v>
      </c>
      <c r="G676" s="53" t="s">
        <v>1622</v>
      </c>
      <c r="H676" s="54" t="s">
        <v>871</v>
      </c>
      <c r="I676" s="55">
        <v>0</v>
      </c>
      <c r="J676" s="53" t="s">
        <v>112</v>
      </c>
      <c r="K676" s="53" t="s">
        <v>95</v>
      </c>
      <c r="L676" s="53"/>
      <c r="M676" s="72" t="s">
        <v>1599</v>
      </c>
      <c r="N676" s="54"/>
      <c r="O676" s="61">
        <v>34667000</v>
      </c>
      <c r="P676" s="61"/>
      <c r="Q676" s="61">
        <v>0</v>
      </c>
      <c r="R676" s="61"/>
      <c r="S676" s="61"/>
      <c r="T676" s="61"/>
      <c r="U676" s="61"/>
      <c r="V676" s="61"/>
      <c r="W676" s="61"/>
      <c r="X676" s="57"/>
      <c r="Y676" s="57">
        <v>34667000</v>
      </c>
      <c r="Z676" s="58">
        <f t="shared" si="143"/>
        <v>38827040</v>
      </c>
      <c r="AA676" s="59"/>
      <c r="AB676" s="60">
        <v>2015</v>
      </c>
      <c r="AC676" s="60"/>
    </row>
    <row r="677" spans="2:29" ht="12.75" customHeight="1">
      <c r="B677" s="52" t="s">
        <v>1623</v>
      </c>
      <c r="C677" s="53" t="s">
        <v>88</v>
      </c>
      <c r="D677" s="53" t="s">
        <v>1620</v>
      </c>
      <c r="E677" s="53" t="s">
        <v>1621</v>
      </c>
      <c r="F677" s="53" t="s">
        <v>1621</v>
      </c>
      <c r="G677" s="53" t="s">
        <v>1624</v>
      </c>
      <c r="H677" s="54" t="s">
        <v>871</v>
      </c>
      <c r="I677" s="55">
        <v>0</v>
      </c>
      <c r="J677" s="53" t="s">
        <v>112</v>
      </c>
      <c r="K677" s="53" t="s">
        <v>95</v>
      </c>
      <c r="L677" s="53"/>
      <c r="M677" s="72" t="s">
        <v>1599</v>
      </c>
      <c r="N677" s="54"/>
      <c r="O677" s="61">
        <v>355861000</v>
      </c>
      <c r="P677" s="61"/>
      <c r="Q677" s="61"/>
      <c r="R677" s="61"/>
      <c r="S677" s="61">
        <v>0</v>
      </c>
      <c r="T677" s="61"/>
      <c r="U677" s="61"/>
      <c r="V677" s="61"/>
      <c r="W677" s="61"/>
      <c r="X677" s="57"/>
      <c r="Y677" s="57">
        <v>0</v>
      </c>
      <c r="Z677" s="58">
        <f t="shared" si="143"/>
        <v>0</v>
      </c>
      <c r="AA677" s="59"/>
      <c r="AB677" s="60">
        <v>2015</v>
      </c>
      <c r="AC677" s="60" t="s">
        <v>105</v>
      </c>
    </row>
    <row r="678" spans="2:29" ht="12.75" customHeight="1">
      <c r="B678" s="52" t="s">
        <v>1625</v>
      </c>
      <c r="C678" s="53" t="s">
        <v>88</v>
      </c>
      <c r="D678" s="53" t="s">
        <v>1620</v>
      </c>
      <c r="E678" s="53" t="s">
        <v>1621</v>
      </c>
      <c r="F678" s="53" t="s">
        <v>1621</v>
      </c>
      <c r="G678" s="53" t="s">
        <v>1624</v>
      </c>
      <c r="H678" s="54" t="s">
        <v>871</v>
      </c>
      <c r="I678" s="55">
        <v>0</v>
      </c>
      <c r="J678" s="53" t="s">
        <v>112</v>
      </c>
      <c r="K678" s="53" t="s">
        <v>95</v>
      </c>
      <c r="L678" s="53"/>
      <c r="M678" s="72" t="s">
        <v>1599</v>
      </c>
      <c r="N678" s="54"/>
      <c r="O678" s="61">
        <v>297555700</v>
      </c>
      <c r="P678" s="61"/>
      <c r="Q678" s="61"/>
      <c r="R678" s="61"/>
      <c r="S678" s="61">
        <v>0</v>
      </c>
      <c r="T678" s="61"/>
      <c r="U678" s="61"/>
      <c r="V678" s="61"/>
      <c r="W678" s="61"/>
      <c r="X678" s="57"/>
      <c r="Y678" s="57">
        <v>0</v>
      </c>
      <c r="Z678" s="58">
        <f t="shared" si="143"/>
        <v>0</v>
      </c>
      <c r="AA678" s="59"/>
      <c r="AB678" s="60">
        <v>2015</v>
      </c>
      <c r="AC678" s="60" t="s">
        <v>105</v>
      </c>
    </row>
    <row r="679" spans="2:29" ht="12.75" customHeight="1">
      <c r="B679" s="52" t="s">
        <v>1626</v>
      </c>
      <c r="C679" s="53" t="s">
        <v>88</v>
      </c>
      <c r="D679" s="53" t="s">
        <v>1620</v>
      </c>
      <c r="E679" s="53" t="s">
        <v>1621</v>
      </c>
      <c r="F679" s="53" t="s">
        <v>1621</v>
      </c>
      <c r="G679" s="53" t="s">
        <v>1624</v>
      </c>
      <c r="H679" s="54" t="s">
        <v>871</v>
      </c>
      <c r="I679" s="55">
        <v>0</v>
      </c>
      <c r="J679" s="53" t="s">
        <v>112</v>
      </c>
      <c r="K679" s="53" t="s">
        <v>95</v>
      </c>
      <c r="L679" s="53"/>
      <c r="M679" s="72" t="s">
        <v>1599</v>
      </c>
      <c r="N679" s="54"/>
      <c r="O679" s="61">
        <v>0</v>
      </c>
      <c r="P679" s="61"/>
      <c r="Q679" s="61"/>
      <c r="R679" s="61"/>
      <c r="S679" s="61">
        <v>0</v>
      </c>
      <c r="T679" s="61"/>
      <c r="U679" s="61"/>
      <c r="V679" s="61"/>
      <c r="W679" s="61"/>
      <c r="X679" s="57"/>
      <c r="Y679" s="57">
        <v>0</v>
      </c>
      <c r="Z679" s="58">
        <f t="shared" si="143"/>
        <v>0</v>
      </c>
      <c r="AA679" s="59"/>
      <c r="AB679" s="60">
        <v>2015</v>
      </c>
      <c r="AC679" s="60" t="s">
        <v>105</v>
      </c>
    </row>
    <row r="680" spans="2:29" ht="12.75" customHeight="1">
      <c r="B680" s="52" t="s">
        <v>1627</v>
      </c>
      <c r="C680" s="53" t="s">
        <v>88</v>
      </c>
      <c r="D680" s="53" t="s">
        <v>1628</v>
      </c>
      <c r="E680" s="53" t="s">
        <v>1629</v>
      </c>
      <c r="F680" s="53" t="s">
        <v>1630</v>
      </c>
      <c r="G680" s="53" t="s">
        <v>1631</v>
      </c>
      <c r="H680" s="54" t="s">
        <v>871</v>
      </c>
      <c r="I680" s="55">
        <v>0</v>
      </c>
      <c r="J680" s="53" t="s">
        <v>769</v>
      </c>
      <c r="K680" s="53" t="s">
        <v>95</v>
      </c>
      <c r="L680" s="53"/>
      <c r="M680" s="72" t="s">
        <v>1599</v>
      </c>
      <c r="N680" s="54"/>
      <c r="O680" s="61">
        <v>25000000</v>
      </c>
      <c r="P680" s="61">
        <v>25000000</v>
      </c>
      <c r="Q680" s="61">
        <v>25000000</v>
      </c>
      <c r="R680" s="61">
        <v>25000000</v>
      </c>
      <c r="S680" s="61">
        <v>0</v>
      </c>
      <c r="T680" s="61"/>
      <c r="U680" s="61"/>
      <c r="V680" s="61"/>
      <c r="W680" s="61"/>
      <c r="X680" s="57"/>
      <c r="Y680" s="57">
        <v>0</v>
      </c>
      <c r="Z680" s="58">
        <f t="shared" si="143"/>
        <v>0</v>
      </c>
      <c r="AA680" s="59"/>
      <c r="AB680" s="60">
        <v>2015</v>
      </c>
      <c r="AC680" s="60" t="s">
        <v>105</v>
      </c>
    </row>
    <row r="681" spans="2:29" ht="12.75" customHeight="1">
      <c r="B681" s="52" t="s">
        <v>1632</v>
      </c>
      <c r="C681" s="53" t="s">
        <v>88</v>
      </c>
      <c r="D681" s="53" t="s">
        <v>1628</v>
      </c>
      <c r="E681" s="53" t="s">
        <v>1629</v>
      </c>
      <c r="F681" s="53" t="s">
        <v>1630</v>
      </c>
      <c r="G681" s="53" t="s">
        <v>1631</v>
      </c>
      <c r="H681" s="54" t="s">
        <v>871</v>
      </c>
      <c r="I681" s="55">
        <v>0</v>
      </c>
      <c r="J681" s="53" t="s">
        <v>769</v>
      </c>
      <c r="K681" s="53" t="s">
        <v>95</v>
      </c>
      <c r="L681" s="53"/>
      <c r="M681" s="72" t="s">
        <v>1599</v>
      </c>
      <c r="N681" s="54"/>
      <c r="O681" s="61"/>
      <c r="P681" s="61">
        <v>25000000</v>
      </c>
      <c r="Q681" s="61">
        <v>5260000</v>
      </c>
      <c r="R681" s="61"/>
      <c r="S681" s="61"/>
      <c r="T681" s="61"/>
      <c r="U681" s="61"/>
      <c r="V681" s="61"/>
      <c r="W681" s="61"/>
      <c r="X681" s="57"/>
      <c r="Y681" s="57">
        <v>30260000</v>
      </c>
      <c r="Z681" s="58">
        <f t="shared" si="143"/>
        <v>33891200</v>
      </c>
      <c r="AA681" s="59"/>
      <c r="AB681" s="60">
        <v>2015</v>
      </c>
      <c r="AC681" s="60"/>
    </row>
    <row r="682" spans="2:29" ht="12.75" customHeight="1">
      <c r="B682" s="52" t="s">
        <v>1633</v>
      </c>
      <c r="C682" s="53" t="s">
        <v>88</v>
      </c>
      <c r="D682" s="53" t="s">
        <v>1634</v>
      </c>
      <c r="E682" s="53" t="s">
        <v>1635</v>
      </c>
      <c r="F682" s="53" t="s">
        <v>1635</v>
      </c>
      <c r="G682" s="53" t="s">
        <v>1636</v>
      </c>
      <c r="H682" s="54" t="s">
        <v>93</v>
      </c>
      <c r="I682" s="55">
        <v>100</v>
      </c>
      <c r="J682" s="53" t="s">
        <v>863</v>
      </c>
      <c r="K682" s="53" t="s">
        <v>95</v>
      </c>
      <c r="L682" s="53"/>
      <c r="M682" s="72" t="s">
        <v>1599</v>
      </c>
      <c r="N682" s="54"/>
      <c r="O682" s="61">
        <v>42638787.420000002</v>
      </c>
      <c r="P682" s="61">
        <v>42638787.420000002</v>
      </c>
      <c r="Q682" s="61">
        <v>42638787.420000002</v>
      </c>
      <c r="R682" s="61"/>
      <c r="S682" s="61"/>
      <c r="T682" s="61"/>
      <c r="U682" s="61"/>
      <c r="V682" s="61"/>
      <c r="W682" s="61"/>
      <c r="X682" s="57"/>
      <c r="Y682" s="57">
        <f>O682+P682+Q682</f>
        <v>127916362.26000001</v>
      </c>
      <c r="Z682" s="58">
        <f t="shared" si="143"/>
        <v>143266325.73120001</v>
      </c>
      <c r="AA682" s="59" t="s">
        <v>98</v>
      </c>
      <c r="AB682" s="60">
        <v>2015</v>
      </c>
      <c r="AC682" s="60"/>
    </row>
    <row r="683" spans="2:29" ht="12.75" customHeight="1">
      <c r="B683" s="52" t="s">
        <v>1637</v>
      </c>
      <c r="C683" s="53" t="s">
        <v>88</v>
      </c>
      <c r="D683" s="53" t="s">
        <v>1634</v>
      </c>
      <c r="E683" s="53" t="s">
        <v>1635</v>
      </c>
      <c r="F683" s="53" t="s">
        <v>1635</v>
      </c>
      <c r="G683" s="53" t="s">
        <v>1638</v>
      </c>
      <c r="H683" s="54" t="s">
        <v>93</v>
      </c>
      <c r="I683" s="55">
        <v>100</v>
      </c>
      <c r="J683" s="53" t="s">
        <v>863</v>
      </c>
      <c r="K683" s="53" t="s">
        <v>95</v>
      </c>
      <c r="L683" s="53"/>
      <c r="M683" s="72" t="s">
        <v>1599</v>
      </c>
      <c r="N683" s="54"/>
      <c r="O683" s="61">
        <v>7008590.7199999997</v>
      </c>
      <c r="P683" s="61">
        <v>7008590.7199999997</v>
      </c>
      <c r="Q683" s="61">
        <v>7008590.7199999997</v>
      </c>
      <c r="R683" s="61"/>
      <c r="S683" s="61"/>
      <c r="T683" s="61"/>
      <c r="U683" s="61"/>
      <c r="V683" s="61"/>
      <c r="W683" s="61"/>
      <c r="X683" s="57"/>
      <c r="Y683" s="57">
        <v>0</v>
      </c>
      <c r="Z683" s="58">
        <f t="shared" si="143"/>
        <v>0</v>
      </c>
      <c r="AA683" s="59" t="s">
        <v>98</v>
      </c>
      <c r="AB683" s="60">
        <v>2015</v>
      </c>
      <c r="AC683" s="60" t="s">
        <v>105</v>
      </c>
    </row>
    <row r="684" spans="2:29" ht="12.75" customHeight="1">
      <c r="B684" s="52" t="s">
        <v>1639</v>
      </c>
      <c r="C684" s="53" t="s">
        <v>88</v>
      </c>
      <c r="D684" s="53" t="s">
        <v>1634</v>
      </c>
      <c r="E684" s="53" t="s">
        <v>1635</v>
      </c>
      <c r="F684" s="53" t="s">
        <v>1635</v>
      </c>
      <c r="G684" s="53" t="s">
        <v>1638</v>
      </c>
      <c r="H684" s="54" t="s">
        <v>93</v>
      </c>
      <c r="I684" s="55">
        <v>100</v>
      </c>
      <c r="J684" s="53" t="s">
        <v>863</v>
      </c>
      <c r="K684" s="53" t="s">
        <v>95</v>
      </c>
      <c r="L684" s="53"/>
      <c r="M684" s="72" t="s">
        <v>1599</v>
      </c>
      <c r="N684" s="54"/>
      <c r="O684" s="61">
        <v>7008590.7199999997</v>
      </c>
      <c r="P684" s="61">
        <v>0</v>
      </c>
      <c r="Q684" s="61">
        <v>0</v>
      </c>
      <c r="R684" s="61"/>
      <c r="S684" s="61"/>
      <c r="T684" s="61"/>
      <c r="U684" s="61"/>
      <c r="V684" s="61"/>
      <c r="W684" s="61"/>
      <c r="X684" s="57"/>
      <c r="Y684" s="57">
        <v>7008590.7199999997</v>
      </c>
      <c r="Z684" s="58">
        <f t="shared" si="143"/>
        <v>7849621.6064000009</v>
      </c>
      <c r="AA684" s="59" t="s">
        <v>98</v>
      </c>
      <c r="AB684" s="60">
        <v>2015</v>
      </c>
      <c r="AC684" s="60"/>
    </row>
    <row r="685" spans="2:29" ht="12.75" customHeight="1">
      <c r="B685" s="52" t="s">
        <v>1640</v>
      </c>
      <c r="C685" s="53" t="s">
        <v>88</v>
      </c>
      <c r="D685" s="53" t="s">
        <v>1641</v>
      </c>
      <c r="E685" s="53" t="s">
        <v>1642</v>
      </c>
      <c r="F685" s="53" t="s">
        <v>1642</v>
      </c>
      <c r="G685" s="53" t="s">
        <v>1643</v>
      </c>
      <c r="H685" s="54" t="s">
        <v>871</v>
      </c>
      <c r="I685" s="55">
        <v>0</v>
      </c>
      <c r="J685" s="53" t="s">
        <v>112</v>
      </c>
      <c r="K685" s="53" t="s">
        <v>95</v>
      </c>
      <c r="L685" s="53"/>
      <c r="M685" s="72" t="s">
        <v>1599</v>
      </c>
      <c r="N685" s="54"/>
      <c r="O685" s="61">
        <v>58305300</v>
      </c>
      <c r="P685" s="61"/>
      <c r="Q685" s="61"/>
      <c r="R685" s="61"/>
      <c r="S685" s="61"/>
      <c r="T685" s="61"/>
      <c r="U685" s="61"/>
      <c r="V685" s="61"/>
      <c r="W685" s="61"/>
      <c r="X685" s="57"/>
      <c r="Y685" s="57">
        <v>58305300</v>
      </c>
      <c r="Z685" s="58">
        <f t="shared" si="143"/>
        <v>65301936.000000007</v>
      </c>
      <c r="AA685" s="59"/>
      <c r="AB685" s="60">
        <v>2015</v>
      </c>
      <c r="AC685" s="60"/>
    </row>
    <row r="686" spans="2:29" ht="12.75" customHeight="1">
      <c r="B686" s="52" t="s">
        <v>1644</v>
      </c>
      <c r="C686" s="53" t="s">
        <v>88</v>
      </c>
      <c r="D686" s="53" t="s">
        <v>1645</v>
      </c>
      <c r="E686" s="53" t="s">
        <v>1646</v>
      </c>
      <c r="F686" s="53" t="s">
        <v>1647</v>
      </c>
      <c r="G686" s="53" t="s">
        <v>1648</v>
      </c>
      <c r="H686" s="54" t="s">
        <v>871</v>
      </c>
      <c r="I686" s="55">
        <v>0</v>
      </c>
      <c r="J686" s="53" t="s">
        <v>112</v>
      </c>
      <c r="K686" s="53" t="s">
        <v>95</v>
      </c>
      <c r="L686" s="53"/>
      <c r="M686" s="72" t="s">
        <v>1599</v>
      </c>
      <c r="N686" s="54"/>
      <c r="O686" s="61">
        <v>10470000</v>
      </c>
      <c r="P686" s="61">
        <v>11681250</v>
      </c>
      <c r="Q686" s="61">
        <v>12532660</v>
      </c>
      <c r="R686" s="61">
        <v>5480160</v>
      </c>
      <c r="S686" s="61"/>
      <c r="T686" s="61"/>
      <c r="U686" s="61"/>
      <c r="V686" s="61"/>
      <c r="W686" s="61"/>
      <c r="X686" s="57"/>
      <c r="Y686" s="57">
        <v>40164070</v>
      </c>
      <c r="Z686" s="58">
        <f t="shared" si="143"/>
        <v>44983758.400000006</v>
      </c>
      <c r="AA686" s="59"/>
      <c r="AB686" s="60">
        <v>2015</v>
      </c>
      <c r="AC686" s="60"/>
    </row>
    <row r="687" spans="2:29" ht="12.75" customHeight="1">
      <c r="B687" s="52" t="s">
        <v>1649</v>
      </c>
      <c r="C687" s="53" t="s">
        <v>88</v>
      </c>
      <c r="D687" s="53" t="s">
        <v>1620</v>
      </c>
      <c r="E687" s="53" t="s">
        <v>1621</v>
      </c>
      <c r="F687" s="53" t="s">
        <v>1621</v>
      </c>
      <c r="G687" s="53" t="s">
        <v>1650</v>
      </c>
      <c r="H687" s="54" t="s">
        <v>871</v>
      </c>
      <c r="I687" s="55">
        <v>0</v>
      </c>
      <c r="J687" s="53" t="s">
        <v>112</v>
      </c>
      <c r="K687" s="53" t="s">
        <v>95</v>
      </c>
      <c r="L687" s="53"/>
      <c r="M687" s="72" t="s">
        <v>1599</v>
      </c>
      <c r="N687" s="54"/>
      <c r="O687" s="61">
        <v>2447723061</v>
      </c>
      <c r="P687" s="61">
        <v>1852917552</v>
      </c>
      <c r="Q687" s="61"/>
      <c r="R687" s="61"/>
      <c r="S687" s="61"/>
      <c r="T687" s="61"/>
      <c r="U687" s="61"/>
      <c r="V687" s="61"/>
      <c r="W687" s="61"/>
      <c r="X687" s="57"/>
      <c r="Y687" s="57">
        <v>4300640613</v>
      </c>
      <c r="Z687" s="58">
        <f t="shared" si="143"/>
        <v>4816717486.5600004</v>
      </c>
      <c r="AA687" s="59"/>
      <c r="AB687" s="60">
        <v>2015</v>
      </c>
      <c r="AC687" s="60"/>
    </row>
    <row r="688" spans="2:29" ht="12.75" customHeight="1">
      <c r="B688" s="52" t="s">
        <v>1651</v>
      </c>
      <c r="C688" s="53" t="s">
        <v>88</v>
      </c>
      <c r="D688" s="53" t="s">
        <v>1652</v>
      </c>
      <c r="E688" s="53" t="s">
        <v>1653</v>
      </c>
      <c r="F688" s="53" t="s">
        <v>1653</v>
      </c>
      <c r="G688" s="53" t="s">
        <v>1654</v>
      </c>
      <c r="H688" s="54" t="s">
        <v>871</v>
      </c>
      <c r="I688" s="55">
        <v>0</v>
      </c>
      <c r="J688" s="53" t="s">
        <v>1439</v>
      </c>
      <c r="K688" s="53" t="s">
        <v>95</v>
      </c>
      <c r="L688" s="53"/>
      <c r="M688" s="72" t="s">
        <v>1655</v>
      </c>
      <c r="N688" s="54"/>
      <c r="O688" s="61">
        <v>3504909</v>
      </c>
      <c r="P688" s="61"/>
      <c r="Q688" s="61"/>
      <c r="R688" s="61"/>
      <c r="S688" s="61"/>
      <c r="T688" s="61"/>
      <c r="U688" s="61"/>
      <c r="V688" s="61"/>
      <c r="W688" s="61"/>
      <c r="X688" s="57"/>
      <c r="Y688" s="57">
        <v>3504909</v>
      </c>
      <c r="Z688" s="58">
        <f t="shared" si="143"/>
        <v>3925498.0800000005</v>
      </c>
      <c r="AA688" s="59"/>
      <c r="AB688" s="60">
        <v>2015</v>
      </c>
      <c r="AC688" s="60"/>
    </row>
    <row r="689" spans="2:29" ht="12.75" customHeight="1">
      <c r="B689" s="52" t="s">
        <v>1656</v>
      </c>
      <c r="C689" s="53" t="s">
        <v>88</v>
      </c>
      <c r="D689" s="53" t="s">
        <v>1657</v>
      </c>
      <c r="E689" s="53" t="s">
        <v>1658</v>
      </c>
      <c r="F689" s="53" t="s">
        <v>1658</v>
      </c>
      <c r="G689" s="53" t="s">
        <v>1659</v>
      </c>
      <c r="H689" s="54" t="s">
        <v>93</v>
      </c>
      <c r="I689" s="55">
        <v>50</v>
      </c>
      <c r="J689" s="53" t="s">
        <v>1411</v>
      </c>
      <c r="K689" s="53" t="s">
        <v>95</v>
      </c>
      <c r="L689" s="53"/>
      <c r="M689" s="72" t="s">
        <v>1599</v>
      </c>
      <c r="N689" s="54"/>
      <c r="O689" s="61"/>
      <c r="P689" s="61">
        <v>165022633</v>
      </c>
      <c r="Q689" s="61">
        <v>171352951</v>
      </c>
      <c r="R689" s="61">
        <v>184891335</v>
      </c>
      <c r="S689" s="61">
        <v>216137004</v>
      </c>
      <c r="T689" s="61">
        <v>206968915</v>
      </c>
      <c r="U689" s="61"/>
      <c r="V689" s="61"/>
      <c r="W689" s="61"/>
      <c r="X689" s="57"/>
      <c r="Y689" s="57">
        <v>0</v>
      </c>
      <c r="Z689" s="58">
        <f t="shared" si="143"/>
        <v>0</v>
      </c>
      <c r="AA689" s="59"/>
      <c r="AB689" s="60">
        <v>2014</v>
      </c>
      <c r="AC689" s="60" t="s">
        <v>105</v>
      </c>
    </row>
    <row r="690" spans="2:29" ht="12.75" customHeight="1">
      <c r="B690" s="52" t="s">
        <v>1660</v>
      </c>
      <c r="C690" s="53" t="s">
        <v>88</v>
      </c>
      <c r="D690" s="53" t="s">
        <v>1657</v>
      </c>
      <c r="E690" s="53" t="s">
        <v>1658</v>
      </c>
      <c r="F690" s="53" t="s">
        <v>1658</v>
      </c>
      <c r="G690" s="53" t="s">
        <v>1659</v>
      </c>
      <c r="H690" s="54" t="s">
        <v>93</v>
      </c>
      <c r="I690" s="55">
        <v>50</v>
      </c>
      <c r="J690" s="53" t="s">
        <v>1411</v>
      </c>
      <c r="K690" s="53" t="s">
        <v>95</v>
      </c>
      <c r="L690" s="53"/>
      <c r="M690" s="72" t="s">
        <v>1599</v>
      </c>
      <c r="N690" s="54"/>
      <c r="O690" s="61"/>
      <c r="P690" s="61">
        <v>165302633</v>
      </c>
      <c r="Q690" s="61">
        <v>171352951</v>
      </c>
      <c r="R690" s="61">
        <v>184891335</v>
      </c>
      <c r="S690" s="61">
        <v>216137004</v>
      </c>
      <c r="T690" s="61">
        <v>206968915</v>
      </c>
      <c r="U690" s="61"/>
      <c r="V690" s="61"/>
      <c r="W690" s="61"/>
      <c r="X690" s="57"/>
      <c r="Y690" s="57">
        <v>0</v>
      </c>
      <c r="Z690" s="58">
        <f t="shared" si="143"/>
        <v>0</v>
      </c>
      <c r="AA690" s="59"/>
      <c r="AB690" s="60">
        <v>2015</v>
      </c>
      <c r="AC690" s="60" t="s">
        <v>105</v>
      </c>
    </row>
    <row r="691" spans="2:29" ht="12.75" customHeight="1">
      <c r="B691" s="52" t="s">
        <v>1661</v>
      </c>
      <c r="C691" s="53" t="s">
        <v>88</v>
      </c>
      <c r="D691" s="53" t="s">
        <v>1657</v>
      </c>
      <c r="E691" s="53" t="s">
        <v>1658</v>
      </c>
      <c r="F691" s="53" t="s">
        <v>1658</v>
      </c>
      <c r="G691" s="53" t="s">
        <v>1659</v>
      </c>
      <c r="H691" s="54" t="s">
        <v>93</v>
      </c>
      <c r="I691" s="55">
        <v>50</v>
      </c>
      <c r="J691" s="53" t="s">
        <v>1411</v>
      </c>
      <c r="K691" s="53" t="s">
        <v>95</v>
      </c>
      <c r="L691" s="53"/>
      <c r="M691" s="72" t="s">
        <v>1599</v>
      </c>
      <c r="N691" s="54"/>
      <c r="O691" s="61"/>
      <c r="P691" s="61">
        <v>196232322.3392857</v>
      </c>
      <c r="Q691" s="61">
        <v>171250000</v>
      </c>
      <c r="R691" s="61">
        <v>184821428.58000001</v>
      </c>
      <c r="S691" s="61">
        <v>216071428.58000001</v>
      </c>
      <c r="T691" s="61">
        <v>206875000</v>
      </c>
      <c r="U691" s="61"/>
      <c r="V691" s="61"/>
      <c r="W691" s="61"/>
      <c r="X691" s="57"/>
      <c r="Y691" s="57">
        <v>0</v>
      </c>
      <c r="Z691" s="58">
        <f t="shared" si="143"/>
        <v>0</v>
      </c>
      <c r="AA691" s="59"/>
      <c r="AB691" s="60">
        <v>2015</v>
      </c>
      <c r="AC691" s="60" t="s">
        <v>105</v>
      </c>
    </row>
    <row r="692" spans="2:29" ht="12.75" customHeight="1">
      <c r="B692" s="52" t="s">
        <v>1662</v>
      </c>
      <c r="C692" s="53" t="s">
        <v>88</v>
      </c>
      <c r="D692" s="53" t="s">
        <v>1657</v>
      </c>
      <c r="E692" s="53" t="s">
        <v>1658</v>
      </c>
      <c r="F692" s="53" t="s">
        <v>1658</v>
      </c>
      <c r="G692" s="53" t="s">
        <v>1659</v>
      </c>
      <c r="H692" s="54" t="s">
        <v>93</v>
      </c>
      <c r="I692" s="55">
        <v>50</v>
      </c>
      <c r="J692" s="53" t="s">
        <v>1411</v>
      </c>
      <c r="K692" s="53" t="s">
        <v>95</v>
      </c>
      <c r="L692" s="53"/>
      <c r="M692" s="72" t="s">
        <v>1599</v>
      </c>
      <c r="N692" s="54"/>
      <c r="O692" s="61"/>
      <c r="P692" s="61">
        <v>196232322.3392857</v>
      </c>
      <c r="Q692" s="61">
        <v>190461810.36000001</v>
      </c>
      <c r="R692" s="61">
        <v>184821428.58000001</v>
      </c>
      <c r="S692" s="61">
        <v>216071428.58000001</v>
      </c>
      <c r="T692" s="61">
        <v>206875000</v>
      </c>
      <c r="U692" s="61"/>
      <c r="V692" s="61"/>
      <c r="W692" s="61"/>
      <c r="X692" s="57"/>
      <c r="Y692" s="57">
        <v>0</v>
      </c>
      <c r="Z692" s="58">
        <f t="shared" si="143"/>
        <v>0</v>
      </c>
      <c r="AA692" s="59"/>
      <c r="AB692" s="60">
        <v>2015</v>
      </c>
      <c r="AC692" s="60" t="s">
        <v>105</v>
      </c>
    </row>
    <row r="693" spans="2:29" ht="12.75" customHeight="1">
      <c r="B693" s="52" t="s">
        <v>1663</v>
      </c>
      <c r="C693" s="53" t="s">
        <v>88</v>
      </c>
      <c r="D693" s="53" t="s">
        <v>1657</v>
      </c>
      <c r="E693" s="53" t="s">
        <v>1658</v>
      </c>
      <c r="F693" s="53" t="s">
        <v>1658</v>
      </c>
      <c r="G693" s="53" t="s">
        <v>1659</v>
      </c>
      <c r="H693" s="54" t="s">
        <v>93</v>
      </c>
      <c r="I693" s="55">
        <v>50</v>
      </c>
      <c r="J693" s="53" t="s">
        <v>1411</v>
      </c>
      <c r="K693" s="53" t="s">
        <v>95</v>
      </c>
      <c r="L693" s="53"/>
      <c r="M693" s="72" t="s">
        <v>1599</v>
      </c>
      <c r="N693" s="54"/>
      <c r="O693" s="61"/>
      <c r="P693" s="61">
        <v>196232322.3392857</v>
      </c>
      <c r="Q693" s="61">
        <v>292740610.70999998</v>
      </c>
      <c r="R693" s="61">
        <v>184821428.58000001</v>
      </c>
      <c r="S693" s="61">
        <v>216071428.58000001</v>
      </c>
      <c r="T693" s="61">
        <v>206875000</v>
      </c>
      <c r="U693" s="61"/>
      <c r="V693" s="61"/>
      <c r="W693" s="61"/>
      <c r="X693" s="57"/>
      <c r="Y693" s="57">
        <v>0</v>
      </c>
      <c r="Z693" s="58">
        <f t="shared" si="143"/>
        <v>0</v>
      </c>
      <c r="AA693" s="59"/>
      <c r="AB693" s="60">
        <v>2015</v>
      </c>
      <c r="AC693" s="60" t="s">
        <v>105</v>
      </c>
    </row>
    <row r="694" spans="2:29" ht="12.75" customHeight="1">
      <c r="B694" s="52" t="s">
        <v>1664</v>
      </c>
      <c r="C694" s="53" t="s">
        <v>88</v>
      </c>
      <c r="D694" s="53" t="s">
        <v>1657</v>
      </c>
      <c r="E694" s="53" t="s">
        <v>1658</v>
      </c>
      <c r="F694" s="53" t="s">
        <v>1658</v>
      </c>
      <c r="G694" s="53" t="s">
        <v>1659</v>
      </c>
      <c r="H694" s="54" t="s">
        <v>93</v>
      </c>
      <c r="I694" s="55">
        <v>50</v>
      </c>
      <c r="J694" s="53" t="s">
        <v>1411</v>
      </c>
      <c r="K694" s="53" t="s">
        <v>95</v>
      </c>
      <c r="L694" s="53"/>
      <c r="M694" s="72" t="s">
        <v>1599</v>
      </c>
      <c r="N694" s="54"/>
      <c r="O694" s="61"/>
      <c r="P694" s="61">
        <v>196232322.3392857</v>
      </c>
      <c r="Q694" s="61">
        <v>292740610.70999998</v>
      </c>
      <c r="R694" s="61">
        <v>313231000</v>
      </c>
      <c r="S694" s="61">
        <v>216071428.57142854</v>
      </c>
      <c r="T694" s="61">
        <v>206874999.99999997</v>
      </c>
      <c r="U694" s="61"/>
      <c r="V694" s="61"/>
      <c r="W694" s="61"/>
      <c r="X694" s="57"/>
      <c r="Y694" s="57">
        <v>0</v>
      </c>
      <c r="Z694" s="58">
        <f t="shared" si="143"/>
        <v>0</v>
      </c>
      <c r="AA694" s="59"/>
      <c r="AB694" s="60">
        <v>2015</v>
      </c>
      <c r="AC694" s="60" t="s">
        <v>105</v>
      </c>
    </row>
    <row r="695" spans="2:29" ht="12.75" customHeight="1">
      <c r="B695" s="52" t="s">
        <v>1665</v>
      </c>
      <c r="C695" s="53" t="s">
        <v>88</v>
      </c>
      <c r="D695" s="53" t="s">
        <v>1657</v>
      </c>
      <c r="E695" s="53" t="s">
        <v>1658</v>
      </c>
      <c r="F695" s="53" t="s">
        <v>1658</v>
      </c>
      <c r="G695" s="53" t="s">
        <v>1659</v>
      </c>
      <c r="H695" s="54" t="s">
        <v>93</v>
      </c>
      <c r="I695" s="55">
        <v>50</v>
      </c>
      <c r="J695" s="53" t="s">
        <v>1411</v>
      </c>
      <c r="K695" s="53" t="s">
        <v>95</v>
      </c>
      <c r="L695" s="53"/>
      <c r="M695" s="72" t="s">
        <v>1599</v>
      </c>
      <c r="N695" s="54"/>
      <c r="O695" s="61"/>
      <c r="P695" s="61">
        <v>196232322.3392857</v>
      </c>
      <c r="Q695" s="61">
        <v>292740610.70999998</v>
      </c>
      <c r="R695" s="61">
        <f t="shared" ref="R695:R704" si="144">313231000+130386012</f>
        <v>443617012</v>
      </c>
      <c r="S695" s="61">
        <v>216071428.57142854</v>
      </c>
      <c r="T695" s="61">
        <v>206874999.99999997</v>
      </c>
      <c r="U695" s="61"/>
      <c r="V695" s="61"/>
      <c r="W695" s="61"/>
      <c r="X695" s="57"/>
      <c r="Y695" s="57">
        <v>0</v>
      </c>
      <c r="Z695" s="58">
        <f t="shared" si="143"/>
        <v>0</v>
      </c>
      <c r="AA695" s="59"/>
      <c r="AB695" s="60">
        <v>2015</v>
      </c>
      <c r="AC695" s="60" t="s">
        <v>105</v>
      </c>
    </row>
    <row r="696" spans="2:29" ht="12.75" customHeight="1">
      <c r="B696" s="52" t="s">
        <v>1666</v>
      </c>
      <c r="C696" s="53" t="s">
        <v>88</v>
      </c>
      <c r="D696" s="53" t="s">
        <v>1657</v>
      </c>
      <c r="E696" s="53" t="s">
        <v>1658</v>
      </c>
      <c r="F696" s="53" t="s">
        <v>1658</v>
      </c>
      <c r="G696" s="53" t="s">
        <v>1659</v>
      </c>
      <c r="H696" s="54" t="s">
        <v>93</v>
      </c>
      <c r="I696" s="55">
        <v>50</v>
      </c>
      <c r="J696" s="53" t="s">
        <v>1411</v>
      </c>
      <c r="K696" s="53" t="s">
        <v>95</v>
      </c>
      <c r="L696" s="53"/>
      <c r="M696" s="72" t="s">
        <v>1599</v>
      </c>
      <c r="N696" s="54"/>
      <c r="O696" s="61"/>
      <c r="P696" s="61">
        <v>196232322.3392857</v>
      </c>
      <c r="Q696" s="61">
        <v>292740610.70999998</v>
      </c>
      <c r="R696" s="61">
        <f t="shared" si="144"/>
        <v>443617012</v>
      </c>
      <c r="S696" s="61">
        <v>665205000</v>
      </c>
      <c r="T696" s="61">
        <v>206874999.99999997</v>
      </c>
      <c r="U696" s="61"/>
      <c r="V696" s="61"/>
      <c r="W696" s="61"/>
      <c r="X696" s="57"/>
      <c r="Y696" s="57">
        <v>0</v>
      </c>
      <c r="Z696" s="58">
        <f t="shared" si="143"/>
        <v>0</v>
      </c>
      <c r="AA696" s="59"/>
      <c r="AB696" s="60">
        <v>2015</v>
      </c>
      <c r="AC696" s="60" t="s">
        <v>105</v>
      </c>
    </row>
    <row r="697" spans="2:29" ht="12.75" customHeight="1">
      <c r="B697" s="52" t="s">
        <v>1667</v>
      </c>
      <c r="C697" s="53" t="s">
        <v>88</v>
      </c>
      <c r="D697" s="53" t="s">
        <v>1657</v>
      </c>
      <c r="E697" s="53" t="s">
        <v>1658</v>
      </c>
      <c r="F697" s="53" t="s">
        <v>1658</v>
      </c>
      <c r="G697" s="53" t="s">
        <v>1659</v>
      </c>
      <c r="H697" s="54" t="s">
        <v>93</v>
      </c>
      <c r="I697" s="55">
        <v>50</v>
      </c>
      <c r="J697" s="53" t="s">
        <v>1411</v>
      </c>
      <c r="K697" s="53" t="s">
        <v>95</v>
      </c>
      <c r="L697" s="53"/>
      <c r="M697" s="72" t="s">
        <v>1599</v>
      </c>
      <c r="N697" s="54"/>
      <c r="O697" s="61"/>
      <c r="P697" s="61">
        <v>196232322.3392857</v>
      </c>
      <c r="Q697" s="61">
        <v>292740610.70999998</v>
      </c>
      <c r="R697" s="61">
        <f t="shared" si="144"/>
        <v>443617012</v>
      </c>
      <c r="S697" s="61">
        <v>665205000</v>
      </c>
      <c r="T697" s="61">
        <v>227708000</v>
      </c>
      <c r="U697" s="61">
        <v>328893000</v>
      </c>
      <c r="V697" s="61">
        <v>340404000</v>
      </c>
      <c r="W697" s="61">
        <v>352318000</v>
      </c>
      <c r="X697" s="57"/>
      <c r="Y697" s="57">
        <v>0</v>
      </c>
      <c r="Z697" s="58">
        <f t="shared" si="143"/>
        <v>0</v>
      </c>
      <c r="AA697" s="59"/>
      <c r="AB697" s="60">
        <v>2017</v>
      </c>
      <c r="AC697" s="60" t="s">
        <v>105</v>
      </c>
    </row>
    <row r="698" spans="2:29" ht="12.75" customHeight="1">
      <c r="B698" s="52" t="s">
        <v>1668</v>
      </c>
      <c r="C698" s="53" t="s">
        <v>88</v>
      </c>
      <c r="D698" s="53" t="s">
        <v>1657</v>
      </c>
      <c r="E698" s="53" t="s">
        <v>1658</v>
      </c>
      <c r="F698" s="53" t="s">
        <v>1658</v>
      </c>
      <c r="G698" s="53" t="s">
        <v>1659</v>
      </c>
      <c r="H698" s="54" t="s">
        <v>93</v>
      </c>
      <c r="I698" s="55">
        <v>50</v>
      </c>
      <c r="J698" s="53" t="s">
        <v>1411</v>
      </c>
      <c r="K698" s="53" t="s">
        <v>95</v>
      </c>
      <c r="L698" s="53"/>
      <c r="M698" s="72" t="s">
        <v>1599</v>
      </c>
      <c r="N698" s="54"/>
      <c r="O698" s="61"/>
      <c r="P698" s="61">
        <v>196232322.3392857</v>
      </c>
      <c r="Q698" s="61">
        <v>292740610.70999998</v>
      </c>
      <c r="R698" s="61">
        <f t="shared" si="144"/>
        <v>443617012</v>
      </c>
      <c r="S698" s="61">
        <v>663005000</v>
      </c>
      <c r="T698" s="61">
        <v>227708000</v>
      </c>
      <c r="U698" s="61">
        <v>328893000</v>
      </c>
      <c r="V698" s="61">
        <v>340404000</v>
      </c>
      <c r="W698" s="61">
        <v>352318000</v>
      </c>
      <c r="X698" s="57"/>
      <c r="Y698" s="57">
        <v>0</v>
      </c>
      <c r="Z698" s="58">
        <f t="shared" si="143"/>
        <v>0</v>
      </c>
      <c r="AA698" s="59"/>
      <c r="AB698" s="60">
        <v>2017</v>
      </c>
      <c r="AC698" s="60" t="s">
        <v>105</v>
      </c>
    </row>
    <row r="699" spans="2:29" ht="12.75" customHeight="1">
      <c r="B699" s="52" t="s">
        <v>1669</v>
      </c>
      <c r="C699" s="53" t="s">
        <v>88</v>
      </c>
      <c r="D699" s="53" t="s">
        <v>1657</v>
      </c>
      <c r="E699" s="53" t="s">
        <v>1658</v>
      </c>
      <c r="F699" s="53" t="s">
        <v>1658</v>
      </c>
      <c r="G699" s="53" t="s">
        <v>1659</v>
      </c>
      <c r="H699" s="54" t="s">
        <v>93</v>
      </c>
      <c r="I699" s="55">
        <v>50</v>
      </c>
      <c r="J699" s="53" t="s">
        <v>1411</v>
      </c>
      <c r="K699" s="53" t="s">
        <v>95</v>
      </c>
      <c r="L699" s="53"/>
      <c r="M699" s="72" t="s">
        <v>1599</v>
      </c>
      <c r="N699" s="54"/>
      <c r="O699" s="61"/>
      <c r="P699" s="61">
        <v>196232322.3392857</v>
      </c>
      <c r="Q699" s="61">
        <v>292740610.70999998</v>
      </c>
      <c r="R699" s="61">
        <f t="shared" si="144"/>
        <v>443617012</v>
      </c>
      <c r="S699" s="61">
        <v>660170000</v>
      </c>
      <c r="T699" s="61">
        <v>227708000</v>
      </c>
      <c r="U699" s="61">
        <v>328893000</v>
      </c>
      <c r="V699" s="61">
        <v>340404000</v>
      </c>
      <c r="W699" s="61">
        <v>352318000</v>
      </c>
      <c r="X699" s="57"/>
      <c r="Y699" s="57">
        <v>0</v>
      </c>
      <c r="Z699" s="58">
        <f t="shared" si="143"/>
        <v>0</v>
      </c>
      <c r="AA699" s="59"/>
      <c r="AB699" s="60">
        <v>2017</v>
      </c>
      <c r="AC699" s="60" t="s">
        <v>105</v>
      </c>
    </row>
    <row r="700" spans="2:29" ht="12.75" customHeight="1">
      <c r="B700" s="52" t="s">
        <v>1670</v>
      </c>
      <c r="C700" s="53" t="s">
        <v>88</v>
      </c>
      <c r="D700" s="53" t="s">
        <v>1657</v>
      </c>
      <c r="E700" s="53" t="s">
        <v>1658</v>
      </c>
      <c r="F700" s="53" t="s">
        <v>1658</v>
      </c>
      <c r="G700" s="53" t="s">
        <v>1659</v>
      </c>
      <c r="H700" s="54" t="s">
        <v>93</v>
      </c>
      <c r="I700" s="55">
        <v>50</v>
      </c>
      <c r="J700" s="53" t="s">
        <v>1411</v>
      </c>
      <c r="K700" s="53" t="s">
        <v>95</v>
      </c>
      <c r="L700" s="53"/>
      <c r="M700" s="72" t="s">
        <v>1599</v>
      </c>
      <c r="N700" s="54"/>
      <c r="O700" s="61"/>
      <c r="P700" s="61">
        <v>196232322.3392857</v>
      </c>
      <c r="Q700" s="61">
        <v>292740610.70999998</v>
      </c>
      <c r="R700" s="61">
        <f t="shared" si="144"/>
        <v>443617012</v>
      </c>
      <c r="S700" s="61">
        <v>658170000</v>
      </c>
      <c r="T700" s="61">
        <v>227708000</v>
      </c>
      <c r="U700" s="61">
        <v>328893000</v>
      </c>
      <c r="V700" s="61">
        <v>340404000</v>
      </c>
      <c r="W700" s="61">
        <v>352318000</v>
      </c>
      <c r="X700" s="57"/>
      <c r="Y700" s="57">
        <v>0</v>
      </c>
      <c r="Z700" s="58">
        <f t="shared" si="143"/>
        <v>0</v>
      </c>
      <c r="AA700" s="59"/>
      <c r="AB700" s="60">
        <v>2017</v>
      </c>
      <c r="AC700" s="60" t="s">
        <v>105</v>
      </c>
    </row>
    <row r="701" spans="2:29" ht="12.75" customHeight="1">
      <c r="B701" s="52" t="s">
        <v>1671</v>
      </c>
      <c r="C701" s="53" t="s">
        <v>88</v>
      </c>
      <c r="D701" s="53" t="s">
        <v>1657</v>
      </c>
      <c r="E701" s="53" t="s">
        <v>1658</v>
      </c>
      <c r="F701" s="53" t="s">
        <v>1658</v>
      </c>
      <c r="G701" s="53" t="s">
        <v>1659</v>
      </c>
      <c r="H701" s="54" t="s">
        <v>93</v>
      </c>
      <c r="I701" s="55">
        <v>50</v>
      </c>
      <c r="J701" s="53" t="s">
        <v>1411</v>
      </c>
      <c r="K701" s="53" t="s">
        <v>95</v>
      </c>
      <c r="L701" s="53"/>
      <c r="M701" s="72" t="s">
        <v>1599</v>
      </c>
      <c r="N701" s="54"/>
      <c r="O701" s="61"/>
      <c r="P701" s="61">
        <v>196232322.3392857</v>
      </c>
      <c r="Q701" s="61">
        <v>292740610.70999998</v>
      </c>
      <c r="R701" s="61">
        <f t="shared" si="144"/>
        <v>443617012</v>
      </c>
      <c r="S701" s="61">
        <v>658170000</v>
      </c>
      <c r="T701" s="74">
        <v>324440000</v>
      </c>
      <c r="U701" s="74">
        <v>288481000</v>
      </c>
      <c r="V701" s="74">
        <v>288481000</v>
      </c>
      <c r="W701" s="74">
        <v>288481000</v>
      </c>
      <c r="X701" s="57"/>
      <c r="Y701" s="57">
        <v>0</v>
      </c>
      <c r="Z701" s="58">
        <f t="shared" si="143"/>
        <v>0</v>
      </c>
      <c r="AA701" s="59"/>
      <c r="AB701" s="60">
        <v>2017</v>
      </c>
      <c r="AC701" s="60" t="s">
        <v>105</v>
      </c>
    </row>
    <row r="702" spans="2:29" ht="12.75" customHeight="1">
      <c r="B702" s="52" t="s">
        <v>1672</v>
      </c>
      <c r="C702" s="53" t="s">
        <v>88</v>
      </c>
      <c r="D702" s="53" t="s">
        <v>1657</v>
      </c>
      <c r="E702" s="53" t="s">
        <v>1658</v>
      </c>
      <c r="F702" s="53" t="s">
        <v>1658</v>
      </c>
      <c r="G702" s="53" t="s">
        <v>1659</v>
      </c>
      <c r="H702" s="54" t="s">
        <v>93</v>
      </c>
      <c r="I702" s="55">
        <v>50</v>
      </c>
      <c r="J702" s="53" t="s">
        <v>1411</v>
      </c>
      <c r="K702" s="53" t="s">
        <v>95</v>
      </c>
      <c r="L702" s="53"/>
      <c r="M702" s="72" t="s">
        <v>1599</v>
      </c>
      <c r="N702" s="54"/>
      <c r="O702" s="61"/>
      <c r="P702" s="61">
        <v>196232322.3392857</v>
      </c>
      <c r="Q702" s="61">
        <v>292740610.70999998</v>
      </c>
      <c r="R702" s="61">
        <f t="shared" si="144"/>
        <v>443617012</v>
      </c>
      <c r="S702" s="61">
        <v>658170000</v>
      </c>
      <c r="T702" s="74">
        <v>285440000</v>
      </c>
      <c r="U702" s="74">
        <v>288481000</v>
      </c>
      <c r="V702" s="74">
        <v>288481000</v>
      </c>
      <c r="W702" s="74">
        <v>288481000</v>
      </c>
      <c r="X702" s="57"/>
      <c r="Y702" s="57">
        <v>0</v>
      </c>
      <c r="Z702" s="58">
        <f t="shared" si="143"/>
        <v>0</v>
      </c>
      <c r="AA702" s="59"/>
      <c r="AB702" s="60">
        <v>2017</v>
      </c>
      <c r="AC702" s="60" t="s">
        <v>105</v>
      </c>
    </row>
    <row r="703" spans="2:29" ht="12.75" customHeight="1">
      <c r="B703" s="52" t="s">
        <v>1673</v>
      </c>
      <c r="C703" s="53" t="s">
        <v>88</v>
      </c>
      <c r="D703" s="53" t="s">
        <v>1657</v>
      </c>
      <c r="E703" s="53" t="s">
        <v>1658</v>
      </c>
      <c r="F703" s="53" t="s">
        <v>1658</v>
      </c>
      <c r="G703" s="53" t="s">
        <v>1659</v>
      </c>
      <c r="H703" s="54" t="s">
        <v>93</v>
      </c>
      <c r="I703" s="55">
        <v>50</v>
      </c>
      <c r="J703" s="53" t="s">
        <v>1411</v>
      </c>
      <c r="K703" s="53" t="s">
        <v>95</v>
      </c>
      <c r="L703" s="53"/>
      <c r="M703" s="72" t="s">
        <v>1599</v>
      </c>
      <c r="N703" s="54"/>
      <c r="O703" s="61"/>
      <c r="P703" s="61">
        <v>196232322.3392857</v>
      </c>
      <c r="Q703" s="61">
        <v>292740610.70999998</v>
      </c>
      <c r="R703" s="61">
        <f t="shared" si="144"/>
        <v>443617012</v>
      </c>
      <c r="S703" s="61">
        <v>658170000</v>
      </c>
      <c r="T703" s="74">
        <v>244067500</v>
      </c>
      <c r="U703" s="74">
        <v>288481000</v>
      </c>
      <c r="V703" s="74">
        <v>288481000</v>
      </c>
      <c r="W703" s="74">
        <v>288481000</v>
      </c>
      <c r="X703" s="57"/>
      <c r="Y703" s="57">
        <v>0</v>
      </c>
      <c r="Z703" s="58">
        <f t="shared" si="143"/>
        <v>0</v>
      </c>
      <c r="AA703" s="59"/>
      <c r="AB703" s="60">
        <v>2017</v>
      </c>
      <c r="AC703" s="60" t="s">
        <v>105</v>
      </c>
    </row>
    <row r="704" spans="2:29" ht="12.75" customHeight="1">
      <c r="B704" s="52" t="s">
        <v>1674</v>
      </c>
      <c r="C704" s="53" t="s">
        <v>88</v>
      </c>
      <c r="D704" s="53" t="s">
        <v>1657</v>
      </c>
      <c r="E704" s="53" t="s">
        <v>1658</v>
      </c>
      <c r="F704" s="53" t="s">
        <v>1658</v>
      </c>
      <c r="G704" s="53" t="s">
        <v>1659</v>
      </c>
      <c r="H704" s="54" t="s">
        <v>93</v>
      </c>
      <c r="I704" s="55">
        <v>50</v>
      </c>
      <c r="J704" s="53" t="s">
        <v>1411</v>
      </c>
      <c r="K704" s="53" t="s">
        <v>95</v>
      </c>
      <c r="L704" s="53"/>
      <c r="M704" s="72" t="s">
        <v>1599</v>
      </c>
      <c r="N704" s="54"/>
      <c r="O704" s="61"/>
      <c r="P704" s="61">
        <v>196232322.3392857</v>
      </c>
      <c r="Q704" s="61">
        <v>292740610.70999998</v>
      </c>
      <c r="R704" s="61">
        <f t="shared" si="144"/>
        <v>443617012</v>
      </c>
      <c r="S704" s="61">
        <v>658170000</v>
      </c>
      <c r="T704" s="74">
        <v>210717500</v>
      </c>
      <c r="U704" s="74">
        <v>288481000</v>
      </c>
      <c r="V704" s="74">
        <v>288481000</v>
      </c>
      <c r="W704" s="74">
        <v>288481000</v>
      </c>
      <c r="X704" s="57"/>
      <c r="Y704" s="57">
        <f>P704+Q704+R704+S704+T704+U704+V704+W704</f>
        <v>2666920445.0492859</v>
      </c>
      <c r="Z704" s="58">
        <f t="shared" si="143"/>
        <v>2986950898.4552007</v>
      </c>
      <c r="AA704" s="59"/>
      <c r="AB704" s="60">
        <v>2017</v>
      </c>
      <c r="AC704" s="60" t="s">
        <v>1545</v>
      </c>
    </row>
    <row r="705" spans="2:29" ht="12.75" customHeight="1">
      <c r="B705" s="52" t="s">
        <v>1675</v>
      </c>
      <c r="C705" s="53" t="s">
        <v>88</v>
      </c>
      <c r="D705" s="53" t="s">
        <v>1676</v>
      </c>
      <c r="E705" s="53" t="s">
        <v>1677</v>
      </c>
      <c r="F705" s="53" t="s">
        <v>1677</v>
      </c>
      <c r="G705" s="53" t="s">
        <v>1678</v>
      </c>
      <c r="H705" s="54" t="s">
        <v>93</v>
      </c>
      <c r="I705" s="55">
        <v>30</v>
      </c>
      <c r="J705" s="53" t="s">
        <v>428</v>
      </c>
      <c r="K705" s="53" t="s">
        <v>95</v>
      </c>
      <c r="L705" s="53"/>
      <c r="M705" s="72" t="s">
        <v>1599</v>
      </c>
      <c r="N705" s="54"/>
      <c r="O705" s="61"/>
      <c r="P705" s="61">
        <v>35884040</v>
      </c>
      <c r="Q705" s="61">
        <v>107652122</v>
      </c>
      <c r="R705" s="61"/>
      <c r="S705" s="61"/>
      <c r="T705" s="61"/>
      <c r="U705" s="61"/>
      <c r="V705" s="61"/>
      <c r="W705" s="61"/>
      <c r="X705" s="57"/>
      <c r="Y705" s="57">
        <v>143536162</v>
      </c>
      <c r="Z705" s="58">
        <f t="shared" si="143"/>
        <v>160760501.44000003</v>
      </c>
      <c r="AA705" s="59"/>
      <c r="AB705" s="60">
        <v>2015</v>
      </c>
      <c r="AC705" s="60"/>
    </row>
    <row r="706" spans="2:29" ht="12.75" customHeight="1">
      <c r="B706" s="52" t="s">
        <v>1679</v>
      </c>
      <c r="C706" s="53" t="s">
        <v>88</v>
      </c>
      <c r="D706" s="53" t="s">
        <v>1680</v>
      </c>
      <c r="E706" s="53" t="s">
        <v>1681</v>
      </c>
      <c r="F706" s="53" t="s">
        <v>1682</v>
      </c>
      <c r="G706" s="53" t="s">
        <v>1682</v>
      </c>
      <c r="H706" s="54" t="s">
        <v>93</v>
      </c>
      <c r="I706" s="55">
        <v>0</v>
      </c>
      <c r="J706" s="53" t="s">
        <v>112</v>
      </c>
      <c r="K706" s="53" t="s">
        <v>95</v>
      </c>
      <c r="L706" s="53"/>
      <c r="M706" s="72" t="s">
        <v>1599</v>
      </c>
      <c r="N706" s="54"/>
      <c r="O706" s="61"/>
      <c r="P706" s="61"/>
      <c r="Q706" s="61">
        <v>56682054</v>
      </c>
      <c r="R706" s="61">
        <v>55122970</v>
      </c>
      <c r="S706" s="61">
        <v>55122970</v>
      </c>
      <c r="T706" s="61"/>
      <c r="U706" s="61"/>
      <c r="V706" s="61"/>
      <c r="W706" s="61"/>
      <c r="X706" s="57"/>
      <c r="Y706" s="57">
        <v>166927994</v>
      </c>
      <c r="Z706" s="58">
        <f t="shared" si="143"/>
        <v>186959353.28000003</v>
      </c>
      <c r="AA706" s="59"/>
      <c r="AB706" s="60">
        <v>2015</v>
      </c>
      <c r="AC706" s="60"/>
    </row>
    <row r="707" spans="2:29" ht="12.75" customHeight="1">
      <c r="B707" s="52" t="s">
        <v>1683</v>
      </c>
      <c r="C707" s="53" t="s">
        <v>88</v>
      </c>
      <c r="D707" s="53" t="s">
        <v>1684</v>
      </c>
      <c r="E707" s="53" t="s">
        <v>1685</v>
      </c>
      <c r="F707" s="53" t="s">
        <v>1686</v>
      </c>
      <c r="G707" s="53" t="s">
        <v>1686</v>
      </c>
      <c r="H707" s="54" t="s">
        <v>871</v>
      </c>
      <c r="I707" s="55">
        <v>0</v>
      </c>
      <c r="J707" s="53" t="s">
        <v>135</v>
      </c>
      <c r="K707" s="53" t="s">
        <v>95</v>
      </c>
      <c r="L707" s="53"/>
      <c r="M707" s="72" t="s">
        <v>1687</v>
      </c>
      <c r="N707" s="54"/>
      <c r="O707" s="61"/>
      <c r="P707" s="61"/>
      <c r="Q707" s="61"/>
      <c r="R707" s="61">
        <v>1075417063</v>
      </c>
      <c r="S707" s="61">
        <v>1740274748</v>
      </c>
      <c r="T707" s="61"/>
      <c r="U707" s="61"/>
      <c r="V707" s="61"/>
      <c r="W707" s="61"/>
      <c r="X707" s="57"/>
      <c r="Y707" s="57">
        <v>0</v>
      </c>
      <c r="Z707" s="58">
        <f t="shared" si="143"/>
        <v>0</v>
      </c>
      <c r="AA707" s="59"/>
      <c r="AB707" s="60">
        <v>2015</v>
      </c>
      <c r="AC707" s="60"/>
    </row>
    <row r="708" spans="2:29" ht="12.75" customHeight="1">
      <c r="B708" s="52" t="s">
        <v>1688</v>
      </c>
      <c r="C708" s="53" t="s">
        <v>88</v>
      </c>
      <c r="D708" s="53" t="s">
        <v>1684</v>
      </c>
      <c r="E708" s="53" t="s">
        <v>1685</v>
      </c>
      <c r="F708" s="53" t="s">
        <v>1686</v>
      </c>
      <c r="G708" s="53" t="s">
        <v>1686</v>
      </c>
      <c r="H708" s="54" t="s">
        <v>871</v>
      </c>
      <c r="I708" s="55">
        <v>0</v>
      </c>
      <c r="J708" s="53" t="s">
        <v>135</v>
      </c>
      <c r="K708" s="53" t="s">
        <v>95</v>
      </c>
      <c r="L708" s="53"/>
      <c r="M708" s="72" t="s">
        <v>1687</v>
      </c>
      <c r="N708" s="54"/>
      <c r="O708" s="61"/>
      <c r="P708" s="61"/>
      <c r="Q708" s="61"/>
      <c r="R708" s="61">
        <f>1075417063+579298824</f>
        <v>1654715887</v>
      </c>
      <c r="S708" s="61">
        <v>1740274748</v>
      </c>
      <c r="T708" s="61"/>
      <c r="U708" s="61"/>
      <c r="V708" s="61"/>
      <c r="W708" s="61"/>
      <c r="X708" s="57"/>
      <c r="Y708" s="57">
        <f>R708+S708</f>
        <v>3394990635</v>
      </c>
      <c r="Z708" s="58">
        <f t="shared" si="143"/>
        <v>3802389511.2000003</v>
      </c>
      <c r="AA708" s="59"/>
      <c r="AB708" s="60">
        <v>2015</v>
      </c>
      <c r="AC708" s="60"/>
    </row>
    <row r="709" spans="2:29" ht="12.75" customHeight="1">
      <c r="B709" s="52" t="s">
        <v>1689</v>
      </c>
      <c r="C709" s="53" t="s">
        <v>88</v>
      </c>
      <c r="D709" s="53" t="s">
        <v>1690</v>
      </c>
      <c r="E709" s="53" t="s">
        <v>1691</v>
      </c>
      <c r="F709" s="53" t="s">
        <v>1691</v>
      </c>
      <c r="G709" s="53" t="s">
        <v>1691</v>
      </c>
      <c r="H709" s="54" t="s">
        <v>871</v>
      </c>
      <c r="I709" s="55">
        <v>0</v>
      </c>
      <c r="J709" s="53" t="s">
        <v>135</v>
      </c>
      <c r="K709" s="53" t="s">
        <v>95</v>
      </c>
      <c r="L709" s="53"/>
      <c r="M709" s="72" t="s">
        <v>1599</v>
      </c>
      <c r="N709" s="54"/>
      <c r="O709" s="61"/>
      <c r="P709" s="61"/>
      <c r="Q709" s="61"/>
      <c r="R709" s="61">
        <v>1167649625</v>
      </c>
      <c r="S709" s="61">
        <v>1167649625</v>
      </c>
      <c r="T709" s="61"/>
      <c r="U709" s="61"/>
      <c r="V709" s="61"/>
      <c r="W709" s="61"/>
      <c r="X709" s="57"/>
      <c r="Y709" s="57">
        <v>0</v>
      </c>
      <c r="Z709" s="58">
        <f t="shared" si="143"/>
        <v>0</v>
      </c>
      <c r="AA709" s="59"/>
      <c r="AB709" s="60">
        <v>2015</v>
      </c>
      <c r="AC709" s="60" t="s">
        <v>105</v>
      </c>
    </row>
    <row r="710" spans="2:29" ht="12.75" customHeight="1">
      <c r="B710" s="52" t="s">
        <v>1692</v>
      </c>
      <c r="C710" s="53" t="s">
        <v>88</v>
      </c>
      <c r="D710" s="53" t="s">
        <v>1690</v>
      </c>
      <c r="E710" s="53" t="s">
        <v>1691</v>
      </c>
      <c r="F710" s="53" t="s">
        <v>1691</v>
      </c>
      <c r="G710" s="53" t="s">
        <v>1691</v>
      </c>
      <c r="H710" s="54" t="s">
        <v>871</v>
      </c>
      <c r="I710" s="55">
        <v>0</v>
      </c>
      <c r="J710" s="53" t="s">
        <v>135</v>
      </c>
      <c r="K710" s="53" t="s">
        <v>95</v>
      </c>
      <c r="L710" s="53"/>
      <c r="M710" s="72" t="s">
        <v>1599</v>
      </c>
      <c r="N710" s="54"/>
      <c r="O710" s="61"/>
      <c r="P710" s="61"/>
      <c r="Q710" s="61"/>
      <c r="R710" s="61">
        <v>0</v>
      </c>
      <c r="S710" s="61">
        <v>0</v>
      </c>
      <c r="T710" s="61"/>
      <c r="U710" s="61"/>
      <c r="V710" s="61"/>
      <c r="W710" s="61"/>
      <c r="X710" s="57"/>
      <c r="Y710" s="57">
        <v>0</v>
      </c>
      <c r="Z710" s="58">
        <f t="shared" si="143"/>
        <v>0</v>
      </c>
      <c r="AA710" s="59"/>
      <c r="AB710" s="60">
        <v>2015</v>
      </c>
      <c r="AC710" s="60" t="s">
        <v>105</v>
      </c>
    </row>
    <row r="711" spans="2:29" ht="12.75" customHeight="1">
      <c r="B711" s="52" t="s">
        <v>1693</v>
      </c>
      <c r="C711" s="53" t="s">
        <v>88</v>
      </c>
      <c r="D711" s="53" t="s">
        <v>1652</v>
      </c>
      <c r="E711" s="53" t="s">
        <v>1653</v>
      </c>
      <c r="F711" s="53" t="s">
        <v>1653</v>
      </c>
      <c r="G711" s="53" t="s">
        <v>1653</v>
      </c>
      <c r="H711" s="54" t="s">
        <v>871</v>
      </c>
      <c r="I711" s="55">
        <v>0</v>
      </c>
      <c r="J711" s="53" t="s">
        <v>428</v>
      </c>
      <c r="K711" s="53" t="s">
        <v>95</v>
      </c>
      <c r="L711" s="53"/>
      <c r="M711" s="72" t="s">
        <v>1599</v>
      </c>
      <c r="N711" s="54"/>
      <c r="O711" s="61"/>
      <c r="P711" s="61"/>
      <c r="Q711" s="61">
        <v>15521245</v>
      </c>
      <c r="R711" s="61">
        <v>74196935</v>
      </c>
      <c r="S711" s="61"/>
      <c r="T711" s="61"/>
      <c r="U711" s="61"/>
      <c r="V711" s="61"/>
      <c r="W711" s="61"/>
      <c r="X711" s="57"/>
      <c r="Y711" s="57">
        <v>89718180</v>
      </c>
      <c r="Z711" s="58">
        <f t="shared" si="143"/>
        <v>100484361.60000001</v>
      </c>
      <c r="AA711" s="59"/>
      <c r="AB711" s="60">
        <v>2015</v>
      </c>
      <c r="AC711" s="60"/>
    </row>
    <row r="712" spans="2:29" ht="12.75" customHeight="1">
      <c r="B712" s="52" t="s">
        <v>1694</v>
      </c>
      <c r="C712" s="53" t="s">
        <v>88</v>
      </c>
      <c r="D712" s="53" t="s">
        <v>1695</v>
      </c>
      <c r="E712" s="53" t="s">
        <v>1696</v>
      </c>
      <c r="F712" s="53" t="s">
        <v>1696</v>
      </c>
      <c r="G712" s="53" t="s">
        <v>1696</v>
      </c>
      <c r="H712" s="54" t="s">
        <v>871</v>
      </c>
      <c r="I712" s="55">
        <v>0</v>
      </c>
      <c r="J712" s="53" t="s">
        <v>428</v>
      </c>
      <c r="K712" s="53" t="s">
        <v>95</v>
      </c>
      <c r="L712" s="53"/>
      <c r="M712" s="72" t="s">
        <v>1599</v>
      </c>
      <c r="N712" s="54"/>
      <c r="O712" s="61"/>
      <c r="P712" s="61"/>
      <c r="Q712" s="61">
        <v>356587755</v>
      </c>
      <c r="R712" s="61">
        <v>40320065</v>
      </c>
      <c r="S712" s="61"/>
      <c r="T712" s="74"/>
      <c r="U712" s="74"/>
      <c r="V712" s="74"/>
      <c r="W712" s="74"/>
      <c r="X712" s="57"/>
      <c r="Y712" s="57">
        <f>O712+P712+Q712+R712+S712+T712+U712</f>
        <v>396907820</v>
      </c>
      <c r="Z712" s="58">
        <f t="shared" si="143"/>
        <v>444536758.40000004</v>
      </c>
      <c r="AA712" s="59"/>
      <c r="AB712" s="60">
        <v>2015</v>
      </c>
      <c r="AC712" s="60"/>
    </row>
    <row r="713" spans="2:29" ht="12.75" customHeight="1">
      <c r="B713" s="52" t="s">
        <v>1697</v>
      </c>
      <c r="C713" s="53" t="s">
        <v>88</v>
      </c>
      <c r="D713" s="53" t="s">
        <v>1695</v>
      </c>
      <c r="E713" s="53" t="s">
        <v>1696</v>
      </c>
      <c r="F713" s="53" t="s">
        <v>1696</v>
      </c>
      <c r="G713" s="53" t="s">
        <v>1698</v>
      </c>
      <c r="H713" s="54" t="s">
        <v>871</v>
      </c>
      <c r="I713" s="55">
        <v>0</v>
      </c>
      <c r="J713" s="53" t="s">
        <v>428</v>
      </c>
      <c r="K713" s="53" t="s">
        <v>95</v>
      </c>
      <c r="L713" s="53"/>
      <c r="M713" s="72" t="s">
        <v>1599</v>
      </c>
      <c r="N713" s="54"/>
      <c r="O713" s="61"/>
      <c r="P713" s="61"/>
      <c r="Q713" s="61">
        <v>40178571</v>
      </c>
      <c r="R713" s="61">
        <v>40178571</v>
      </c>
      <c r="S713" s="61"/>
      <c r="T713" s="61"/>
      <c r="U713" s="61"/>
      <c r="V713" s="61"/>
      <c r="W713" s="61"/>
      <c r="X713" s="57"/>
      <c r="Y713" s="57">
        <f t="shared" ref="Y713:Y720" si="145">O713+P713+Q713+R713+S713+T713+U713</f>
        <v>80357142</v>
      </c>
      <c r="Z713" s="58">
        <f t="shared" si="143"/>
        <v>89999999.040000007</v>
      </c>
      <c r="AA713" s="59"/>
      <c r="AB713" s="60">
        <v>2015</v>
      </c>
      <c r="AC713" s="60"/>
    </row>
    <row r="714" spans="2:29" ht="12.75" customHeight="1">
      <c r="B714" s="52" t="s">
        <v>1699</v>
      </c>
      <c r="C714" s="53" t="s">
        <v>88</v>
      </c>
      <c r="D714" s="53" t="s">
        <v>1700</v>
      </c>
      <c r="E714" s="53" t="s">
        <v>1701</v>
      </c>
      <c r="F714" s="53" t="s">
        <v>1702</v>
      </c>
      <c r="G714" s="53" t="s">
        <v>1703</v>
      </c>
      <c r="H714" s="54" t="s">
        <v>871</v>
      </c>
      <c r="I714" s="55">
        <v>0</v>
      </c>
      <c r="J714" s="53" t="s">
        <v>1479</v>
      </c>
      <c r="K714" s="53" t="s">
        <v>95</v>
      </c>
      <c r="L714" s="53"/>
      <c r="M714" s="72" t="s">
        <v>1704</v>
      </c>
      <c r="N714" s="54"/>
      <c r="O714" s="61"/>
      <c r="P714" s="61"/>
      <c r="Q714" s="61">
        <v>23065942.73</v>
      </c>
      <c r="R714" s="61">
        <v>38443237.890000001</v>
      </c>
      <c r="S714" s="61">
        <v>15377295.15</v>
      </c>
      <c r="T714" s="61"/>
      <c r="U714" s="61"/>
      <c r="V714" s="61"/>
      <c r="W714" s="61"/>
      <c r="X714" s="57"/>
      <c r="Y714" s="57">
        <f t="shared" si="145"/>
        <v>76886475.770000011</v>
      </c>
      <c r="Z714" s="58">
        <f t="shared" si="143"/>
        <v>86112852.862400025</v>
      </c>
      <c r="AA714" s="59"/>
      <c r="AB714" s="60">
        <v>2015</v>
      </c>
      <c r="AC714" s="60"/>
    </row>
    <row r="715" spans="2:29" ht="12.75" customHeight="1">
      <c r="B715" s="52" t="s">
        <v>1705</v>
      </c>
      <c r="C715" s="53" t="s">
        <v>88</v>
      </c>
      <c r="D715" s="53" t="s">
        <v>1700</v>
      </c>
      <c r="E715" s="53" t="s">
        <v>1701</v>
      </c>
      <c r="F715" s="53" t="s">
        <v>1702</v>
      </c>
      <c r="G715" s="53" t="s">
        <v>1706</v>
      </c>
      <c r="H715" s="54" t="s">
        <v>871</v>
      </c>
      <c r="I715" s="55">
        <v>0</v>
      </c>
      <c r="J715" s="53" t="s">
        <v>1479</v>
      </c>
      <c r="K715" s="53" t="s">
        <v>95</v>
      </c>
      <c r="L715" s="53"/>
      <c r="M715" s="72" t="s">
        <v>1704</v>
      </c>
      <c r="N715" s="54"/>
      <c r="O715" s="61"/>
      <c r="P715" s="61"/>
      <c r="Q715" s="61">
        <v>16092475.77</v>
      </c>
      <c r="R715" s="61">
        <v>26820792.949999999</v>
      </c>
      <c r="S715" s="61">
        <v>10728317.18</v>
      </c>
      <c r="T715" s="61"/>
      <c r="U715" s="61"/>
      <c r="V715" s="61"/>
      <c r="W715" s="61"/>
      <c r="X715" s="57"/>
      <c r="Y715" s="57">
        <f t="shared" si="145"/>
        <v>53641585.899999999</v>
      </c>
      <c r="Z715" s="58">
        <f t="shared" si="143"/>
        <v>60078576.208000004</v>
      </c>
      <c r="AA715" s="59"/>
      <c r="AB715" s="60">
        <v>2015</v>
      </c>
      <c r="AC715" s="60"/>
    </row>
    <row r="716" spans="2:29" ht="12.75" customHeight="1">
      <c r="B716" s="52" t="s">
        <v>1707</v>
      </c>
      <c r="C716" s="53" t="s">
        <v>88</v>
      </c>
      <c r="D716" s="78" t="s">
        <v>1708</v>
      </c>
      <c r="E716" s="78" t="s">
        <v>1691</v>
      </c>
      <c r="F716" s="78" t="s">
        <v>1691</v>
      </c>
      <c r="G716" s="53" t="s">
        <v>1709</v>
      </c>
      <c r="H716" s="54" t="s">
        <v>871</v>
      </c>
      <c r="I716" s="55">
        <v>0</v>
      </c>
      <c r="J716" s="53" t="s">
        <v>1479</v>
      </c>
      <c r="K716" s="53" t="s">
        <v>95</v>
      </c>
      <c r="L716" s="53"/>
      <c r="M716" s="72" t="s">
        <v>1599</v>
      </c>
      <c r="N716" s="54"/>
      <c r="O716" s="61"/>
      <c r="P716" s="61"/>
      <c r="Q716" s="61">
        <v>21150000</v>
      </c>
      <c r="R716" s="61">
        <v>84600000</v>
      </c>
      <c r="S716" s="61"/>
      <c r="T716" s="61"/>
      <c r="U716" s="61"/>
      <c r="V716" s="61"/>
      <c r="W716" s="61"/>
      <c r="X716" s="57"/>
      <c r="Y716" s="57">
        <v>0</v>
      </c>
      <c r="Z716" s="58">
        <f t="shared" si="143"/>
        <v>0</v>
      </c>
      <c r="AA716" s="59"/>
      <c r="AB716" s="60">
        <v>2015</v>
      </c>
      <c r="AC716" s="60" t="s">
        <v>105</v>
      </c>
    </row>
    <row r="717" spans="2:29" ht="12.75" customHeight="1">
      <c r="B717" s="52" t="s">
        <v>1710</v>
      </c>
      <c r="C717" s="53" t="s">
        <v>88</v>
      </c>
      <c r="D717" s="78" t="s">
        <v>1708</v>
      </c>
      <c r="E717" s="78" t="s">
        <v>1691</v>
      </c>
      <c r="F717" s="78" t="s">
        <v>1691</v>
      </c>
      <c r="G717" s="53" t="s">
        <v>1709</v>
      </c>
      <c r="H717" s="54" t="s">
        <v>871</v>
      </c>
      <c r="I717" s="55">
        <v>0</v>
      </c>
      <c r="J717" s="53" t="s">
        <v>1479</v>
      </c>
      <c r="K717" s="53" t="s">
        <v>95</v>
      </c>
      <c r="L717" s="53"/>
      <c r="M717" s="72" t="s">
        <v>1599</v>
      </c>
      <c r="N717" s="54"/>
      <c r="O717" s="61"/>
      <c r="P717" s="61"/>
      <c r="Q717" s="61">
        <v>21150000</v>
      </c>
      <c r="R717" s="61">
        <v>84600000</v>
      </c>
      <c r="S717" s="61">
        <v>85500000</v>
      </c>
      <c r="T717" s="61"/>
      <c r="U717" s="61"/>
      <c r="V717" s="61"/>
      <c r="W717" s="61"/>
      <c r="X717" s="57"/>
      <c r="Y717" s="57">
        <f t="shared" ref="Y717" si="146">O717+P717+Q717+R717+S717+T717+U717</f>
        <v>191250000</v>
      </c>
      <c r="Z717" s="58">
        <f t="shared" si="143"/>
        <v>214200000.00000003</v>
      </c>
      <c r="AA717" s="59"/>
      <c r="AB717" s="60">
        <v>2017</v>
      </c>
      <c r="AC717" s="79" t="s">
        <v>1545</v>
      </c>
    </row>
    <row r="718" spans="2:29" ht="12.75" customHeight="1">
      <c r="B718" s="52" t="s">
        <v>1711</v>
      </c>
      <c r="C718" s="53" t="s">
        <v>88</v>
      </c>
      <c r="D718" s="53" t="s">
        <v>1684</v>
      </c>
      <c r="E718" s="53" t="s">
        <v>1685</v>
      </c>
      <c r="F718" s="53" t="s">
        <v>1686</v>
      </c>
      <c r="G718" s="53" t="s">
        <v>1712</v>
      </c>
      <c r="H718" s="54" t="s">
        <v>871</v>
      </c>
      <c r="I718" s="55">
        <v>0</v>
      </c>
      <c r="J718" s="53" t="s">
        <v>1479</v>
      </c>
      <c r="K718" s="53" t="s">
        <v>95</v>
      </c>
      <c r="L718" s="53"/>
      <c r="M718" s="72" t="s">
        <v>1599</v>
      </c>
      <c r="N718" s="54"/>
      <c r="O718" s="61"/>
      <c r="P718" s="61"/>
      <c r="Q718" s="61"/>
      <c r="R718" s="61">
        <v>186117603.84</v>
      </c>
      <c r="S718" s="61"/>
      <c r="T718" s="74">
        <v>871413000</v>
      </c>
      <c r="U718" s="74">
        <v>892022000</v>
      </c>
      <c r="V718" s="74">
        <v>924132000</v>
      </c>
      <c r="W718" s="74">
        <v>924132000</v>
      </c>
      <c r="X718" s="74"/>
      <c r="Y718" s="57">
        <v>0</v>
      </c>
      <c r="Z718" s="58">
        <f t="shared" si="143"/>
        <v>0</v>
      </c>
      <c r="AA718" s="59"/>
      <c r="AB718" s="60">
        <v>2015</v>
      </c>
      <c r="AC718" s="60" t="s">
        <v>105</v>
      </c>
    </row>
    <row r="719" spans="2:29" ht="12.75" customHeight="1">
      <c r="B719" s="52" t="s">
        <v>1713</v>
      </c>
      <c r="C719" s="53" t="s">
        <v>88</v>
      </c>
      <c r="D719" s="53" t="s">
        <v>1684</v>
      </c>
      <c r="E719" s="53" t="s">
        <v>1685</v>
      </c>
      <c r="F719" s="53" t="s">
        <v>1686</v>
      </c>
      <c r="G719" s="53" t="s">
        <v>1712</v>
      </c>
      <c r="H719" s="54" t="s">
        <v>871</v>
      </c>
      <c r="I719" s="55">
        <v>0</v>
      </c>
      <c r="J719" s="53" t="s">
        <v>1479</v>
      </c>
      <c r="K719" s="53" t="s">
        <v>95</v>
      </c>
      <c r="L719" s="53"/>
      <c r="M719" s="72" t="s">
        <v>1599</v>
      </c>
      <c r="N719" s="54"/>
      <c r="O719" s="61"/>
      <c r="P719" s="61"/>
      <c r="Q719" s="61"/>
      <c r="R719" s="61">
        <v>0</v>
      </c>
      <c r="S719" s="61"/>
      <c r="T719" s="61"/>
      <c r="U719" s="61"/>
      <c r="V719" s="61"/>
      <c r="W719" s="61"/>
      <c r="X719" s="57"/>
      <c r="Y719" s="57">
        <f t="shared" ref="Y719" si="147">O719+P719+Q719+R719+S719+T719+U719</f>
        <v>0</v>
      </c>
      <c r="Z719" s="58">
        <f t="shared" si="143"/>
        <v>0</v>
      </c>
      <c r="AA719" s="59"/>
      <c r="AB719" s="60">
        <v>2015</v>
      </c>
      <c r="AC719" s="60" t="s">
        <v>105</v>
      </c>
    </row>
    <row r="720" spans="2:29" ht="12.75" customHeight="1">
      <c r="B720" s="80" t="s">
        <v>1714</v>
      </c>
      <c r="C720" s="81" t="s">
        <v>88</v>
      </c>
      <c r="D720" s="81" t="s">
        <v>1690</v>
      </c>
      <c r="E720" s="81" t="s">
        <v>1691</v>
      </c>
      <c r="F720" s="81" t="s">
        <v>1691</v>
      </c>
      <c r="G720" s="81" t="s">
        <v>1715</v>
      </c>
      <c r="H720" s="79" t="s">
        <v>871</v>
      </c>
      <c r="I720" s="82">
        <v>0</v>
      </c>
      <c r="J720" s="81" t="s">
        <v>1479</v>
      </c>
      <c r="K720" s="81" t="s">
        <v>95</v>
      </c>
      <c r="L720" s="81"/>
      <c r="M720" s="72" t="s">
        <v>1704</v>
      </c>
      <c r="N720" s="79"/>
      <c r="O720" s="83"/>
      <c r="P720" s="83">
        <v>222000000</v>
      </c>
      <c r="Q720" s="83">
        <v>518000000</v>
      </c>
      <c r="R720" s="83"/>
      <c r="S720" s="83"/>
      <c r="T720" s="83"/>
      <c r="U720" s="83"/>
      <c r="V720" s="83"/>
      <c r="W720" s="83"/>
      <c r="X720" s="84"/>
      <c r="Y720" s="84">
        <f t="shared" si="145"/>
        <v>740000000</v>
      </c>
      <c r="Z720" s="58">
        <f t="shared" si="143"/>
        <v>828800000.00000012</v>
      </c>
      <c r="AA720" s="85"/>
      <c r="AB720" s="86">
        <v>2015</v>
      </c>
      <c r="AC720" s="86"/>
    </row>
    <row r="721" spans="2:29" ht="12.75" customHeight="1">
      <c r="B721" s="52" t="s">
        <v>1716</v>
      </c>
      <c r="C721" s="81" t="s">
        <v>88</v>
      </c>
      <c r="D721" s="81" t="s">
        <v>1717</v>
      </c>
      <c r="E721" s="81" t="s">
        <v>1718</v>
      </c>
      <c r="F721" s="81" t="s">
        <v>1718</v>
      </c>
      <c r="G721" s="81"/>
      <c r="H721" s="79" t="s">
        <v>93</v>
      </c>
      <c r="I721" s="82">
        <v>70</v>
      </c>
      <c r="J721" s="81" t="s">
        <v>863</v>
      </c>
      <c r="K721" s="81" t="s">
        <v>95</v>
      </c>
      <c r="L721" s="81"/>
      <c r="M721" s="72" t="s">
        <v>1599</v>
      </c>
      <c r="N721" s="79"/>
      <c r="O721" s="83"/>
      <c r="P721" s="83"/>
      <c r="Q721" s="83"/>
      <c r="R721" s="83">
        <v>594132000</v>
      </c>
      <c r="S721" s="83">
        <v>635721240</v>
      </c>
      <c r="T721" s="83">
        <v>680222727</v>
      </c>
      <c r="U721" s="83"/>
      <c r="V721" s="83"/>
      <c r="W721" s="83"/>
      <c r="X721" s="84"/>
      <c r="Y721" s="84">
        <v>0</v>
      </c>
      <c r="Z721" s="58">
        <f t="shared" si="143"/>
        <v>0</v>
      </c>
      <c r="AA721" s="85"/>
      <c r="AB721" s="60">
        <v>2015</v>
      </c>
      <c r="AC721" s="86"/>
    </row>
    <row r="722" spans="2:29" ht="12.75" customHeight="1">
      <c r="B722" s="52" t="s">
        <v>1719</v>
      </c>
      <c r="C722" s="81" t="s">
        <v>88</v>
      </c>
      <c r="D722" s="81" t="s">
        <v>1717</v>
      </c>
      <c r="E722" s="81" t="s">
        <v>1718</v>
      </c>
      <c r="F722" s="81" t="s">
        <v>1718</v>
      </c>
      <c r="G722" s="81"/>
      <c r="H722" s="79" t="s">
        <v>93</v>
      </c>
      <c r="I722" s="82">
        <v>70</v>
      </c>
      <c r="J722" s="81" t="s">
        <v>863</v>
      </c>
      <c r="K722" s="81" t="s">
        <v>95</v>
      </c>
      <c r="L722" s="81"/>
      <c r="M722" s="72" t="s">
        <v>1599</v>
      </c>
      <c r="N722" s="79"/>
      <c r="O722" s="83"/>
      <c r="P722" s="83"/>
      <c r="Q722" s="83"/>
      <c r="R722" s="83">
        <v>594132000</v>
      </c>
      <c r="S722" s="83">
        <v>635721240</v>
      </c>
      <c r="T722" s="83">
        <v>680222727</v>
      </c>
      <c r="U722" s="83">
        <v>714234000</v>
      </c>
      <c r="V722" s="83">
        <v>739232000</v>
      </c>
      <c r="W722" s="83">
        <v>765105000</v>
      </c>
      <c r="X722" s="84"/>
      <c r="Y722" s="84">
        <v>0</v>
      </c>
      <c r="Z722" s="58">
        <f t="shared" si="143"/>
        <v>0</v>
      </c>
      <c r="AA722" s="85"/>
      <c r="AB722" s="60">
        <v>2017</v>
      </c>
      <c r="AC722" s="79"/>
    </row>
    <row r="723" spans="2:29" ht="12.75" customHeight="1">
      <c r="B723" s="52" t="s">
        <v>1720</v>
      </c>
      <c r="C723" s="81" t="s">
        <v>88</v>
      </c>
      <c r="D723" s="81" t="s">
        <v>1717</v>
      </c>
      <c r="E723" s="81" t="s">
        <v>1718</v>
      </c>
      <c r="F723" s="81" t="s">
        <v>1718</v>
      </c>
      <c r="G723" s="81"/>
      <c r="H723" s="79" t="s">
        <v>93</v>
      </c>
      <c r="I723" s="82">
        <v>70</v>
      </c>
      <c r="J723" s="81" t="s">
        <v>863</v>
      </c>
      <c r="K723" s="81" t="s">
        <v>95</v>
      </c>
      <c r="L723" s="81"/>
      <c r="M723" s="72" t="s">
        <v>1599</v>
      </c>
      <c r="N723" s="79"/>
      <c r="O723" s="83"/>
      <c r="P723" s="83"/>
      <c r="Q723" s="83"/>
      <c r="R723" s="83">
        <v>594132000</v>
      </c>
      <c r="S723" s="83">
        <v>635721240</v>
      </c>
      <c r="T723" s="74">
        <v>693428930.5</v>
      </c>
      <c r="U723" s="74">
        <v>701067930.5</v>
      </c>
      <c r="V723" s="74">
        <v>692768930.5</v>
      </c>
      <c r="W723" s="74">
        <v>692768930.5</v>
      </c>
      <c r="X723" s="84"/>
      <c r="Y723" s="84">
        <f>O723+P723+Q723+R723+S723+T723+U723+V723+W723</f>
        <v>4009887962</v>
      </c>
      <c r="Z723" s="58">
        <f t="shared" si="143"/>
        <v>4491074517.4400005</v>
      </c>
      <c r="AA723" s="85"/>
      <c r="AB723" s="60">
        <v>2017</v>
      </c>
      <c r="AC723" s="79" t="s">
        <v>1545</v>
      </c>
    </row>
    <row r="724" spans="2:29" ht="12.75" customHeight="1">
      <c r="B724" s="80" t="s">
        <v>1721</v>
      </c>
      <c r="C724" s="81" t="s">
        <v>88</v>
      </c>
      <c r="D724" s="60" t="s">
        <v>1722</v>
      </c>
      <c r="E724" s="60" t="s">
        <v>1723</v>
      </c>
      <c r="F724" s="60" t="s">
        <v>1723</v>
      </c>
      <c r="G724" s="60" t="s">
        <v>1724</v>
      </c>
      <c r="H724" s="87" t="s">
        <v>93</v>
      </c>
      <c r="I724" s="82">
        <v>50</v>
      </c>
      <c r="J724" s="81" t="s">
        <v>863</v>
      </c>
      <c r="K724" s="81" t="s">
        <v>95</v>
      </c>
      <c r="L724" s="81"/>
      <c r="M724" s="72" t="s">
        <v>1599</v>
      </c>
      <c r="N724" s="79"/>
      <c r="O724" s="83"/>
      <c r="P724" s="83"/>
      <c r="Q724" s="83"/>
      <c r="R724" s="83"/>
      <c r="S724" s="83">
        <v>9649000</v>
      </c>
      <c r="T724" s="83">
        <v>10228000</v>
      </c>
      <c r="U724" s="83">
        <v>10739000</v>
      </c>
      <c r="V724" s="83">
        <v>11115000</v>
      </c>
      <c r="W724" s="83"/>
      <c r="X724" s="84"/>
      <c r="Y724" s="84">
        <v>0</v>
      </c>
      <c r="Z724" s="58">
        <f t="shared" si="143"/>
        <v>0</v>
      </c>
      <c r="AA724" s="85"/>
      <c r="AB724" s="86">
        <v>2015</v>
      </c>
      <c r="AC724" s="86"/>
    </row>
    <row r="725" spans="2:29" ht="12.75" customHeight="1">
      <c r="B725" s="80" t="s">
        <v>1725</v>
      </c>
      <c r="C725" s="81" t="s">
        <v>88</v>
      </c>
      <c r="D725" s="60" t="s">
        <v>1722</v>
      </c>
      <c r="E725" s="60" t="s">
        <v>1723</v>
      </c>
      <c r="F725" s="60" t="s">
        <v>1723</v>
      </c>
      <c r="G725" s="60" t="s">
        <v>1724</v>
      </c>
      <c r="H725" s="87" t="s">
        <v>93</v>
      </c>
      <c r="I725" s="82">
        <v>50</v>
      </c>
      <c r="J725" s="81" t="s">
        <v>863</v>
      </c>
      <c r="K725" s="81" t="s">
        <v>95</v>
      </c>
      <c r="L725" s="81"/>
      <c r="M725" s="72" t="s">
        <v>1599</v>
      </c>
      <c r="N725" s="79"/>
      <c r="O725" s="83"/>
      <c r="P725" s="83"/>
      <c r="Q725" s="83"/>
      <c r="R725" s="83"/>
      <c r="S725" s="83">
        <v>8542000</v>
      </c>
      <c r="T725" s="83">
        <v>9055000</v>
      </c>
      <c r="U725" s="83">
        <v>9495000</v>
      </c>
      <c r="V725" s="83">
        <v>9838000</v>
      </c>
      <c r="W725" s="83">
        <v>10182000</v>
      </c>
      <c r="X725" s="84"/>
      <c r="Y725" s="84">
        <v>0</v>
      </c>
      <c r="Z725" s="58">
        <f t="shared" si="143"/>
        <v>0</v>
      </c>
      <c r="AA725" s="85"/>
      <c r="AB725" s="60">
        <v>2017</v>
      </c>
      <c r="AC725" s="79"/>
    </row>
    <row r="726" spans="2:29" ht="12.75" customHeight="1">
      <c r="B726" s="80" t="s">
        <v>1726</v>
      </c>
      <c r="C726" s="81" t="s">
        <v>88</v>
      </c>
      <c r="D726" s="60" t="s">
        <v>1722</v>
      </c>
      <c r="E726" s="60" t="s">
        <v>1723</v>
      </c>
      <c r="F726" s="60" t="s">
        <v>1723</v>
      </c>
      <c r="G726" s="60" t="s">
        <v>1724</v>
      </c>
      <c r="H726" s="87" t="s">
        <v>93</v>
      </c>
      <c r="I726" s="82">
        <v>50</v>
      </c>
      <c r="J726" s="81" t="s">
        <v>863</v>
      </c>
      <c r="K726" s="81" t="s">
        <v>95</v>
      </c>
      <c r="L726" s="81"/>
      <c r="M726" s="72" t="s">
        <v>1599</v>
      </c>
      <c r="N726" s="79"/>
      <c r="O726" s="83"/>
      <c r="P726" s="83"/>
      <c r="Q726" s="83"/>
      <c r="R726" s="83"/>
      <c r="S726" s="83">
        <v>10637500</v>
      </c>
      <c r="T726" s="83">
        <v>9055000</v>
      </c>
      <c r="U726" s="83">
        <v>9495000</v>
      </c>
      <c r="V726" s="83">
        <v>9838000</v>
      </c>
      <c r="W726" s="83">
        <v>10182000</v>
      </c>
      <c r="X726" s="84"/>
      <c r="Y726" s="84">
        <v>0</v>
      </c>
      <c r="Z726" s="58">
        <f t="shared" si="143"/>
        <v>0</v>
      </c>
      <c r="AA726" s="85"/>
      <c r="AB726" s="60">
        <v>2017</v>
      </c>
      <c r="AC726" s="79"/>
    </row>
    <row r="727" spans="2:29" ht="12.75" customHeight="1">
      <c r="B727" s="80" t="s">
        <v>1727</v>
      </c>
      <c r="C727" s="81" t="s">
        <v>88</v>
      </c>
      <c r="D727" s="60" t="s">
        <v>1722</v>
      </c>
      <c r="E727" s="60" t="s">
        <v>1723</v>
      </c>
      <c r="F727" s="60" t="s">
        <v>1723</v>
      </c>
      <c r="G727" s="60" t="s">
        <v>1724</v>
      </c>
      <c r="H727" s="87" t="s">
        <v>93</v>
      </c>
      <c r="I727" s="82">
        <v>50</v>
      </c>
      <c r="J727" s="81" t="s">
        <v>863</v>
      </c>
      <c r="K727" s="81" t="s">
        <v>95</v>
      </c>
      <c r="L727" s="81"/>
      <c r="M727" s="72" t="s">
        <v>1599</v>
      </c>
      <c r="N727" s="79"/>
      <c r="O727" s="83"/>
      <c r="P727" s="83"/>
      <c r="Q727" s="83"/>
      <c r="R727" s="83"/>
      <c r="S727" s="83">
        <v>10637500</v>
      </c>
      <c r="T727" s="74">
        <v>9534000</v>
      </c>
      <c r="U727" s="74">
        <v>9829000</v>
      </c>
      <c r="V727" s="74">
        <v>10188000</v>
      </c>
      <c r="W727" s="74">
        <v>10551000</v>
      </c>
      <c r="X727" s="84"/>
      <c r="Y727" s="84">
        <f>O727+P727+Q727+R727+S727+T727+U727+V727+W727</f>
        <v>50739500</v>
      </c>
      <c r="Z727" s="58">
        <f t="shared" si="143"/>
        <v>56828240.000000007</v>
      </c>
      <c r="AA727" s="85"/>
      <c r="AB727" s="60">
        <v>2017</v>
      </c>
      <c r="AC727" s="79" t="s">
        <v>1545</v>
      </c>
    </row>
    <row r="728" spans="2:29" ht="12.75" customHeight="1">
      <c r="B728" s="52" t="s">
        <v>1728</v>
      </c>
      <c r="C728" s="81" t="s">
        <v>88</v>
      </c>
      <c r="D728" s="81" t="s">
        <v>1729</v>
      </c>
      <c r="E728" s="81" t="s">
        <v>1730</v>
      </c>
      <c r="F728" s="81" t="s">
        <v>1730</v>
      </c>
      <c r="G728" s="81" t="s">
        <v>1731</v>
      </c>
      <c r="H728" s="79" t="s">
        <v>93</v>
      </c>
      <c r="I728" s="82">
        <v>50</v>
      </c>
      <c r="J728" s="81" t="s">
        <v>863</v>
      </c>
      <c r="K728" s="81" t="s">
        <v>95</v>
      </c>
      <c r="L728" s="81"/>
      <c r="M728" s="72" t="s">
        <v>1599</v>
      </c>
      <c r="N728" s="79"/>
      <c r="O728" s="83"/>
      <c r="P728" s="83"/>
      <c r="Q728" s="83"/>
      <c r="R728" s="83">
        <v>177179000</v>
      </c>
      <c r="S728" s="83">
        <v>189582000</v>
      </c>
      <c r="T728" s="83">
        <v>200957000</v>
      </c>
      <c r="U728" s="83">
        <v>211005000</v>
      </c>
      <c r="V728" s="83">
        <v>218390000</v>
      </c>
      <c r="W728" s="83"/>
      <c r="X728" s="84"/>
      <c r="Y728" s="84">
        <f t="shared" ref="Y728:Y743" si="148">O728+P728+Q728+R728+S728+T728+U728+V728</f>
        <v>997113000</v>
      </c>
      <c r="Z728" s="58">
        <f t="shared" si="143"/>
        <v>1116766560</v>
      </c>
      <c r="AA728" s="85"/>
      <c r="AB728" s="60">
        <v>2015</v>
      </c>
      <c r="AC728" s="86"/>
    </row>
    <row r="729" spans="2:29" ht="12.75" customHeight="1">
      <c r="B729" s="80" t="s">
        <v>1732</v>
      </c>
      <c r="C729" s="81" t="s">
        <v>88</v>
      </c>
      <c r="D729" s="81" t="s">
        <v>1733</v>
      </c>
      <c r="E729" s="81" t="s">
        <v>1734</v>
      </c>
      <c r="F729" s="81" t="s">
        <v>1734</v>
      </c>
      <c r="G729" s="81" t="s">
        <v>1735</v>
      </c>
      <c r="H729" s="79" t="s">
        <v>93</v>
      </c>
      <c r="I729" s="82">
        <v>50</v>
      </c>
      <c r="J729" s="81" t="s">
        <v>863</v>
      </c>
      <c r="K729" s="81" t="s">
        <v>95</v>
      </c>
      <c r="L729" s="81"/>
      <c r="M729" s="72" t="s">
        <v>1599</v>
      </c>
      <c r="N729" s="79"/>
      <c r="O729" s="83"/>
      <c r="P729" s="83"/>
      <c r="Q729" s="83"/>
      <c r="R729" s="83">
        <v>525301000</v>
      </c>
      <c r="S729" s="83">
        <v>562072000</v>
      </c>
      <c r="T729" s="83">
        <v>595798000</v>
      </c>
      <c r="U729" s="83">
        <v>625587000</v>
      </c>
      <c r="V729" s="83">
        <v>647482000</v>
      </c>
      <c r="W729" s="83"/>
      <c r="X729" s="84"/>
      <c r="Y729" s="84">
        <v>0</v>
      </c>
      <c r="Z729" s="58">
        <f t="shared" si="143"/>
        <v>0</v>
      </c>
      <c r="AA729" s="85"/>
      <c r="AB729" s="86">
        <v>2015</v>
      </c>
      <c r="AC729" s="86"/>
    </row>
    <row r="730" spans="2:29" ht="12.75" customHeight="1">
      <c r="B730" s="80" t="s">
        <v>1736</v>
      </c>
      <c r="C730" s="81" t="s">
        <v>88</v>
      </c>
      <c r="D730" s="81" t="s">
        <v>1733</v>
      </c>
      <c r="E730" s="81" t="s">
        <v>1734</v>
      </c>
      <c r="F730" s="81" t="s">
        <v>1734</v>
      </c>
      <c r="G730" s="81" t="s">
        <v>1735</v>
      </c>
      <c r="H730" s="79" t="s">
        <v>93</v>
      </c>
      <c r="I730" s="82">
        <v>50</v>
      </c>
      <c r="J730" s="81" t="s">
        <v>863</v>
      </c>
      <c r="K730" s="81" t="s">
        <v>95</v>
      </c>
      <c r="L730" s="81"/>
      <c r="M730" s="72" t="s">
        <v>1599</v>
      </c>
      <c r="N730" s="79"/>
      <c r="O730" s="83"/>
      <c r="P730" s="83"/>
      <c r="Q730" s="83"/>
      <c r="R730" s="83">
        <v>536000000</v>
      </c>
      <c r="S730" s="83">
        <v>536211000</v>
      </c>
      <c r="T730" s="83">
        <v>570328000</v>
      </c>
      <c r="U730" s="83">
        <v>599582000</v>
      </c>
      <c r="V730" s="83">
        <v>619942000</v>
      </c>
      <c r="W730" s="83">
        <v>641640000</v>
      </c>
      <c r="X730" s="84"/>
      <c r="Y730" s="84">
        <v>0</v>
      </c>
      <c r="Z730" s="58">
        <f t="shared" si="143"/>
        <v>0</v>
      </c>
      <c r="AA730" s="85"/>
      <c r="AB730" s="86">
        <v>2017</v>
      </c>
      <c r="AC730" s="79"/>
    </row>
    <row r="731" spans="2:29" ht="12.75" customHeight="1">
      <c r="B731" s="80" t="s">
        <v>1737</v>
      </c>
      <c r="C731" s="81" t="s">
        <v>88</v>
      </c>
      <c r="D731" s="81" t="s">
        <v>1733</v>
      </c>
      <c r="E731" s="81" t="s">
        <v>1734</v>
      </c>
      <c r="F731" s="81" t="s">
        <v>1734</v>
      </c>
      <c r="G731" s="81" t="s">
        <v>1735</v>
      </c>
      <c r="H731" s="79" t="s">
        <v>93</v>
      </c>
      <c r="I731" s="82">
        <v>50</v>
      </c>
      <c r="J731" s="81" t="s">
        <v>863</v>
      </c>
      <c r="K731" s="81" t="s">
        <v>95</v>
      </c>
      <c r="L731" s="81"/>
      <c r="M731" s="72" t="s">
        <v>1599</v>
      </c>
      <c r="N731" s="79"/>
      <c r="O731" s="83"/>
      <c r="P731" s="83"/>
      <c r="Q731" s="83"/>
      <c r="R731" s="83">
        <v>536000000</v>
      </c>
      <c r="S731" s="83">
        <v>536211000</v>
      </c>
      <c r="T731" s="83">
        <v>570328000</v>
      </c>
      <c r="U731" s="83">
        <v>599582000</v>
      </c>
      <c r="V731" s="83">
        <v>619942000</v>
      </c>
      <c r="W731" s="74">
        <v>619942000</v>
      </c>
      <c r="X731" s="84"/>
      <c r="Y731" s="84">
        <v>0</v>
      </c>
      <c r="Z731" s="58">
        <f t="shared" si="143"/>
        <v>0</v>
      </c>
      <c r="AA731" s="85"/>
      <c r="AB731" s="86">
        <v>2017</v>
      </c>
      <c r="AC731" s="79"/>
    </row>
    <row r="732" spans="2:29" ht="12.75" customHeight="1">
      <c r="B732" s="80" t="s">
        <v>1738</v>
      </c>
      <c r="C732" s="81" t="s">
        <v>88</v>
      </c>
      <c r="D732" s="81" t="s">
        <v>1733</v>
      </c>
      <c r="E732" s="81" t="s">
        <v>1734</v>
      </c>
      <c r="F732" s="81" t="s">
        <v>1734</v>
      </c>
      <c r="G732" s="81" t="s">
        <v>1735</v>
      </c>
      <c r="H732" s="79" t="s">
        <v>93</v>
      </c>
      <c r="I732" s="82">
        <v>50</v>
      </c>
      <c r="J732" s="81" t="s">
        <v>863</v>
      </c>
      <c r="K732" s="81" t="s">
        <v>95</v>
      </c>
      <c r="L732" s="81"/>
      <c r="M732" s="72" t="s">
        <v>1599</v>
      </c>
      <c r="N732" s="79"/>
      <c r="O732" s="83"/>
      <c r="P732" s="83"/>
      <c r="Q732" s="83"/>
      <c r="R732" s="83">
        <v>536000000</v>
      </c>
      <c r="S732" s="83">
        <v>536211000</v>
      </c>
      <c r="T732" s="83">
        <v>570328000</v>
      </c>
      <c r="U732" s="83">
        <v>599582000</v>
      </c>
      <c r="V732" s="83">
        <v>619942000</v>
      </c>
      <c r="W732" s="74">
        <v>348282000</v>
      </c>
      <c r="X732" s="84"/>
      <c r="Y732" s="84">
        <f>O732+P732+Q732+R732+S732+T732+U732+V732+W732</f>
        <v>3210345000</v>
      </c>
      <c r="Z732" s="58">
        <f t="shared" si="143"/>
        <v>3595586400.0000005</v>
      </c>
      <c r="AA732" s="85"/>
      <c r="AB732" s="86">
        <v>2017</v>
      </c>
      <c r="AC732" s="79" t="s">
        <v>1545</v>
      </c>
    </row>
    <row r="733" spans="2:29" ht="12.75" customHeight="1">
      <c r="B733" s="52" t="s">
        <v>1739</v>
      </c>
      <c r="C733" s="81" t="s">
        <v>88</v>
      </c>
      <c r="D733" s="81" t="s">
        <v>1740</v>
      </c>
      <c r="E733" s="81" t="s">
        <v>1741</v>
      </c>
      <c r="F733" s="81" t="s">
        <v>1742</v>
      </c>
      <c r="G733" s="81" t="s">
        <v>1743</v>
      </c>
      <c r="H733" s="79" t="s">
        <v>93</v>
      </c>
      <c r="I733" s="82">
        <v>50</v>
      </c>
      <c r="J733" s="81" t="s">
        <v>863</v>
      </c>
      <c r="K733" s="81" t="s">
        <v>95</v>
      </c>
      <c r="L733" s="81"/>
      <c r="M733" s="72" t="s">
        <v>1599</v>
      </c>
      <c r="N733" s="79"/>
      <c r="O733" s="83"/>
      <c r="P733" s="83"/>
      <c r="Q733" s="83"/>
      <c r="R733" s="83">
        <v>770346000</v>
      </c>
      <c r="S733" s="83">
        <v>824270000</v>
      </c>
      <c r="T733" s="83">
        <v>873725000</v>
      </c>
      <c r="U733" s="83">
        <v>917412000</v>
      </c>
      <c r="V733" s="83">
        <v>949522000</v>
      </c>
      <c r="W733" s="83"/>
      <c r="X733" s="84"/>
      <c r="Y733" s="84">
        <v>0</v>
      </c>
      <c r="Z733" s="58">
        <f t="shared" si="143"/>
        <v>0</v>
      </c>
      <c r="AA733" s="85"/>
      <c r="AB733" s="60">
        <v>2015</v>
      </c>
      <c r="AC733" s="79"/>
    </row>
    <row r="734" spans="2:29" ht="12.75" customHeight="1">
      <c r="B734" s="52" t="s">
        <v>1744</v>
      </c>
      <c r="C734" s="81" t="s">
        <v>88</v>
      </c>
      <c r="D734" s="81" t="s">
        <v>1740</v>
      </c>
      <c r="E734" s="81" t="s">
        <v>1741</v>
      </c>
      <c r="F734" s="81" t="s">
        <v>1742</v>
      </c>
      <c r="G734" s="81" t="s">
        <v>1743</v>
      </c>
      <c r="H734" s="79" t="s">
        <v>93</v>
      </c>
      <c r="I734" s="82">
        <v>50</v>
      </c>
      <c r="J734" s="81" t="s">
        <v>863</v>
      </c>
      <c r="K734" s="81" t="s">
        <v>95</v>
      </c>
      <c r="L734" s="81"/>
      <c r="M734" s="72" t="s">
        <v>1599</v>
      </c>
      <c r="N734" s="79"/>
      <c r="O734" s="83"/>
      <c r="P734" s="83"/>
      <c r="Q734" s="83"/>
      <c r="R734" s="83">
        <v>770346000</v>
      </c>
      <c r="S734" s="83">
        <v>824056000</v>
      </c>
      <c r="T734" s="83">
        <v>873511000</v>
      </c>
      <c r="U734" s="83">
        <v>917198000</v>
      </c>
      <c r="V734" s="83">
        <v>949308000</v>
      </c>
      <c r="W734" s="83">
        <v>982534000</v>
      </c>
      <c r="X734" s="84"/>
      <c r="Y734" s="84">
        <v>0</v>
      </c>
      <c r="Z734" s="58">
        <f t="shared" si="143"/>
        <v>0</v>
      </c>
      <c r="AA734" s="85"/>
      <c r="AB734" s="60">
        <v>2017</v>
      </c>
      <c r="AC734" s="79"/>
    </row>
    <row r="735" spans="2:29" ht="12.75" customHeight="1">
      <c r="B735" s="52" t="s">
        <v>1745</v>
      </c>
      <c r="C735" s="81" t="s">
        <v>88</v>
      </c>
      <c r="D735" s="81" t="s">
        <v>1740</v>
      </c>
      <c r="E735" s="81" t="s">
        <v>1741</v>
      </c>
      <c r="F735" s="81" t="s">
        <v>1742</v>
      </c>
      <c r="G735" s="81" t="s">
        <v>1743</v>
      </c>
      <c r="H735" s="79" t="s">
        <v>93</v>
      </c>
      <c r="I735" s="82">
        <v>50</v>
      </c>
      <c r="J735" s="81" t="s">
        <v>863</v>
      </c>
      <c r="K735" s="81" t="s">
        <v>95</v>
      </c>
      <c r="L735" s="81"/>
      <c r="M735" s="72" t="s">
        <v>1599</v>
      </c>
      <c r="N735" s="79"/>
      <c r="O735" s="83"/>
      <c r="P735" s="83"/>
      <c r="Q735" s="83"/>
      <c r="R735" s="83">
        <v>770346000</v>
      </c>
      <c r="S735" s="83">
        <v>824056000</v>
      </c>
      <c r="T735" s="74">
        <v>871413000</v>
      </c>
      <c r="U735" s="74">
        <v>892022000</v>
      </c>
      <c r="V735" s="74">
        <v>924132000</v>
      </c>
      <c r="W735" s="74">
        <v>924132000</v>
      </c>
      <c r="X735" s="84"/>
      <c r="Y735" s="84">
        <f>O735+P735+Q735+R735+S735+T735+U735+V735+W735</f>
        <v>5206101000</v>
      </c>
      <c r="Z735" s="58">
        <f t="shared" si="143"/>
        <v>5830833120.000001</v>
      </c>
      <c r="AA735" s="85"/>
      <c r="AB735" s="60">
        <v>2017</v>
      </c>
      <c r="AC735" s="79" t="s">
        <v>1545</v>
      </c>
    </row>
    <row r="736" spans="2:29" ht="12.75" customHeight="1">
      <c r="B736" s="80" t="s">
        <v>1746</v>
      </c>
      <c r="C736" s="81" t="s">
        <v>88</v>
      </c>
      <c r="D736" s="81" t="s">
        <v>1747</v>
      </c>
      <c r="E736" s="81" t="s">
        <v>1748</v>
      </c>
      <c r="F736" s="81" t="s">
        <v>1748</v>
      </c>
      <c r="G736" s="81" t="s">
        <v>1749</v>
      </c>
      <c r="H736" s="79" t="s">
        <v>93</v>
      </c>
      <c r="I736" s="82">
        <v>90</v>
      </c>
      <c r="J736" s="81" t="s">
        <v>863</v>
      </c>
      <c r="K736" s="81" t="s">
        <v>95</v>
      </c>
      <c r="L736" s="81"/>
      <c r="M736" s="72" t="s">
        <v>1599</v>
      </c>
      <c r="N736" s="79"/>
      <c r="O736" s="83"/>
      <c r="P736" s="83"/>
      <c r="Q736" s="83"/>
      <c r="R736" s="83">
        <v>10532400</v>
      </c>
      <c r="S736" s="83">
        <v>11272080</v>
      </c>
      <c r="T736" s="83">
        <v>11947440</v>
      </c>
      <c r="U736" s="83">
        <v>12542400</v>
      </c>
      <c r="V736" s="83">
        <v>12982992</v>
      </c>
      <c r="W736" s="83"/>
      <c r="X736" s="84"/>
      <c r="Y736" s="84">
        <v>0</v>
      </c>
      <c r="Z736" s="58">
        <f t="shared" si="143"/>
        <v>0</v>
      </c>
      <c r="AA736" s="85"/>
      <c r="AB736" s="86">
        <v>2015</v>
      </c>
      <c r="AC736" s="86"/>
    </row>
    <row r="737" spans="2:29" ht="12.75" customHeight="1">
      <c r="B737" s="80" t="s">
        <v>1750</v>
      </c>
      <c r="C737" s="81" t="s">
        <v>88</v>
      </c>
      <c r="D737" s="81" t="s">
        <v>1747</v>
      </c>
      <c r="E737" s="81" t="s">
        <v>1748</v>
      </c>
      <c r="F737" s="81" t="s">
        <v>1748</v>
      </c>
      <c r="G737" s="81" t="s">
        <v>1749</v>
      </c>
      <c r="H737" s="79" t="s">
        <v>93</v>
      </c>
      <c r="I737" s="82">
        <v>90</v>
      </c>
      <c r="J737" s="81" t="s">
        <v>863</v>
      </c>
      <c r="K737" s="81" t="s">
        <v>95</v>
      </c>
      <c r="L737" s="81"/>
      <c r="M737" s="72" t="s">
        <v>1599</v>
      </c>
      <c r="N737" s="79"/>
      <c r="O737" s="83"/>
      <c r="P737" s="83"/>
      <c r="Q737" s="83"/>
      <c r="R737" s="83">
        <v>10532400</v>
      </c>
      <c r="S737" s="83">
        <v>7327000</v>
      </c>
      <c r="T737" s="83">
        <v>7767000</v>
      </c>
      <c r="U737" s="83">
        <v>8155000</v>
      </c>
      <c r="V737" s="83">
        <v>8440000</v>
      </c>
      <c r="W737" s="83">
        <v>8735000</v>
      </c>
      <c r="X737" s="84"/>
      <c r="Y737" s="84">
        <v>0</v>
      </c>
      <c r="Z737" s="58">
        <f t="shared" si="143"/>
        <v>0</v>
      </c>
      <c r="AA737" s="85"/>
      <c r="AB737" s="60">
        <v>2017</v>
      </c>
      <c r="AC737" s="79"/>
    </row>
    <row r="738" spans="2:29" ht="12.75" customHeight="1">
      <c r="B738" s="80" t="s">
        <v>1751</v>
      </c>
      <c r="C738" s="81" t="s">
        <v>88</v>
      </c>
      <c r="D738" s="81" t="s">
        <v>1747</v>
      </c>
      <c r="E738" s="81" t="s">
        <v>1748</v>
      </c>
      <c r="F738" s="81" t="s">
        <v>1748</v>
      </c>
      <c r="G738" s="81" t="s">
        <v>1749</v>
      </c>
      <c r="H738" s="79" t="s">
        <v>93</v>
      </c>
      <c r="I738" s="82">
        <v>90</v>
      </c>
      <c r="J738" s="81" t="s">
        <v>863</v>
      </c>
      <c r="K738" s="81" t="s">
        <v>95</v>
      </c>
      <c r="L738" s="81"/>
      <c r="M738" s="72" t="s">
        <v>1599</v>
      </c>
      <c r="N738" s="79"/>
      <c r="O738" s="83"/>
      <c r="P738" s="83"/>
      <c r="Q738" s="83"/>
      <c r="R738" s="83">
        <v>10532400</v>
      </c>
      <c r="S738" s="83">
        <v>7327000</v>
      </c>
      <c r="T738" s="74">
        <v>7766850</v>
      </c>
      <c r="U738" s="74">
        <v>8154900</v>
      </c>
      <c r="V738" s="74">
        <v>8440250</v>
      </c>
      <c r="W738" s="74">
        <v>8735659</v>
      </c>
      <c r="X738" s="84"/>
      <c r="Y738" s="84">
        <f>O738+P738+Q738+R738+S738+T738+U738+V738+W738</f>
        <v>50957059</v>
      </c>
      <c r="Z738" s="58">
        <f t="shared" si="143"/>
        <v>57071906.080000006</v>
      </c>
      <c r="AA738" s="85"/>
      <c r="AB738" s="60">
        <v>2017</v>
      </c>
      <c r="AC738" s="79" t="s">
        <v>1545</v>
      </c>
    </row>
    <row r="739" spans="2:29" ht="12.75" customHeight="1">
      <c r="B739" s="52" t="s">
        <v>1752</v>
      </c>
      <c r="C739" s="81" t="s">
        <v>88</v>
      </c>
      <c r="D739" s="81" t="s">
        <v>1753</v>
      </c>
      <c r="E739" s="81" t="s">
        <v>1754</v>
      </c>
      <c r="F739" s="81" t="s">
        <v>1755</v>
      </c>
      <c r="G739" s="81" t="s">
        <v>1756</v>
      </c>
      <c r="H739" s="79" t="s">
        <v>93</v>
      </c>
      <c r="I739" s="82">
        <v>90</v>
      </c>
      <c r="J739" s="81" t="s">
        <v>863</v>
      </c>
      <c r="K739" s="81" t="s">
        <v>95</v>
      </c>
      <c r="L739" s="81"/>
      <c r="M739" s="72" t="s">
        <v>1599</v>
      </c>
      <c r="N739" s="79"/>
      <c r="O739" s="83"/>
      <c r="P739" s="83"/>
      <c r="Q739" s="83"/>
      <c r="R739" s="83">
        <v>17484000</v>
      </c>
      <c r="S739" s="83">
        <v>18708000</v>
      </c>
      <c r="T739" s="83">
        <v>19830000</v>
      </c>
      <c r="U739" s="83">
        <v>20822000</v>
      </c>
      <c r="V739" s="83">
        <v>21551000</v>
      </c>
      <c r="W739" s="83"/>
      <c r="X739" s="84"/>
      <c r="Y739" s="84">
        <v>0</v>
      </c>
      <c r="Z739" s="58">
        <f t="shared" si="143"/>
        <v>0</v>
      </c>
      <c r="AA739" s="85"/>
      <c r="AB739" s="60">
        <v>2015</v>
      </c>
      <c r="AC739" s="86"/>
    </row>
    <row r="740" spans="2:29" ht="12.75" customHeight="1">
      <c r="B740" s="52" t="s">
        <v>1757</v>
      </c>
      <c r="C740" s="81" t="s">
        <v>88</v>
      </c>
      <c r="D740" s="81" t="s">
        <v>1753</v>
      </c>
      <c r="E740" s="81" t="s">
        <v>1754</v>
      </c>
      <c r="F740" s="81" t="s">
        <v>1755</v>
      </c>
      <c r="G740" s="81" t="s">
        <v>1756</v>
      </c>
      <c r="H740" s="79" t="s">
        <v>93</v>
      </c>
      <c r="I740" s="82">
        <v>90</v>
      </c>
      <c r="J740" s="81" t="s">
        <v>863</v>
      </c>
      <c r="K740" s="81" t="s">
        <v>95</v>
      </c>
      <c r="L740" s="81"/>
      <c r="M740" s="72" t="s">
        <v>1599</v>
      </c>
      <c r="N740" s="79"/>
      <c r="O740" s="83"/>
      <c r="P740" s="83"/>
      <c r="Q740" s="83"/>
      <c r="R740" s="83">
        <v>17484000</v>
      </c>
      <c r="S740" s="83">
        <v>18690000</v>
      </c>
      <c r="T740" s="83">
        <v>19811000</v>
      </c>
      <c r="U740" s="83">
        <v>20802000</v>
      </c>
      <c r="V740" s="83">
        <v>21530000</v>
      </c>
      <c r="W740" s="83">
        <v>22284000</v>
      </c>
      <c r="X740" s="84"/>
      <c r="Y740" s="84">
        <v>0</v>
      </c>
      <c r="Z740" s="58">
        <f t="shared" si="143"/>
        <v>0</v>
      </c>
      <c r="AA740" s="85"/>
      <c r="AB740" s="60">
        <v>2017</v>
      </c>
      <c r="AC740" s="79"/>
    </row>
    <row r="741" spans="2:29" ht="12.75" customHeight="1">
      <c r="B741" s="52" t="s">
        <v>1758</v>
      </c>
      <c r="C741" s="81" t="s">
        <v>88</v>
      </c>
      <c r="D741" s="81" t="s">
        <v>1753</v>
      </c>
      <c r="E741" s="81" t="s">
        <v>1754</v>
      </c>
      <c r="F741" s="81" t="s">
        <v>1755</v>
      </c>
      <c r="G741" s="81" t="s">
        <v>1756</v>
      </c>
      <c r="H741" s="79" t="s">
        <v>93</v>
      </c>
      <c r="I741" s="82">
        <v>90</v>
      </c>
      <c r="J741" s="81" t="s">
        <v>863</v>
      </c>
      <c r="K741" s="81" t="s">
        <v>95</v>
      </c>
      <c r="L741" s="81"/>
      <c r="M741" s="72" t="s">
        <v>1599</v>
      </c>
      <c r="N741" s="79"/>
      <c r="O741" s="83"/>
      <c r="P741" s="83"/>
      <c r="Q741" s="83"/>
      <c r="R741" s="83">
        <v>17484000</v>
      </c>
      <c r="S741" s="83">
        <v>18690000</v>
      </c>
      <c r="T741" s="74">
        <v>19810000</v>
      </c>
      <c r="U741" s="74">
        <v>20800000</v>
      </c>
      <c r="V741" s="74">
        <v>21530000</v>
      </c>
      <c r="W741" s="74">
        <v>22283550</v>
      </c>
      <c r="X741" s="84"/>
      <c r="Y741" s="84">
        <f>O741+P741+Q741+R741+S741+T741+U741+V741+W741</f>
        <v>120597550</v>
      </c>
      <c r="Z741" s="58">
        <f t="shared" si="143"/>
        <v>135069256</v>
      </c>
      <c r="AA741" s="85"/>
      <c r="AB741" s="60">
        <v>2017</v>
      </c>
      <c r="AC741" s="79" t="s">
        <v>1545</v>
      </c>
    </row>
    <row r="742" spans="2:29" ht="12.75" customHeight="1">
      <c r="B742" s="80" t="s">
        <v>1759</v>
      </c>
      <c r="C742" s="81" t="s">
        <v>88</v>
      </c>
      <c r="D742" s="81" t="s">
        <v>1760</v>
      </c>
      <c r="E742" s="81" t="s">
        <v>1761</v>
      </c>
      <c r="F742" s="81" t="s">
        <v>1761</v>
      </c>
      <c r="G742" s="81" t="s">
        <v>1762</v>
      </c>
      <c r="H742" s="79" t="s">
        <v>93</v>
      </c>
      <c r="I742" s="82">
        <v>50</v>
      </c>
      <c r="J742" s="81" t="s">
        <v>863</v>
      </c>
      <c r="K742" s="81" t="s">
        <v>95</v>
      </c>
      <c r="L742" s="81"/>
      <c r="M742" s="72" t="s">
        <v>1599</v>
      </c>
      <c r="N742" s="79"/>
      <c r="O742" s="83"/>
      <c r="P742" s="83"/>
      <c r="Q742" s="83"/>
      <c r="R742" s="83">
        <v>558394000</v>
      </c>
      <c r="S742" s="83">
        <v>586045000</v>
      </c>
      <c r="T742" s="83">
        <v>439746000</v>
      </c>
      <c r="U742" s="83"/>
      <c r="V742" s="83"/>
      <c r="W742" s="83"/>
      <c r="X742" s="84"/>
      <c r="Y742" s="84">
        <f t="shared" si="148"/>
        <v>1584185000</v>
      </c>
      <c r="Z742" s="58">
        <f t="shared" si="143"/>
        <v>1774287200.0000002</v>
      </c>
      <c r="AA742" s="85"/>
      <c r="AB742" s="86">
        <v>2015</v>
      </c>
      <c r="AC742" s="86"/>
    </row>
    <row r="743" spans="2:29" ht="12.75" customHeight="1">
      <c r="B743" s="80" t="s">
        <v>1763</v>
      </c>
      <c r="C743" s="81" t="s">
        <v>88</v>
      </c>
      <c r="D743" s="81" t="s">
        <v>1760</v>
      </c>
      <c r="E743" s="81" t="s">
        <v>1761</v>
      </c>
      <c r="F743" s="81" t="s">
        <v>1761</v>
      </c>
      <c r="G743" s="81" t="s">
        <v>1762</v>
      </c>
      <c r="H743" s="79" t="s">
        <v>93</v>
      </c>
      <c r="I743" s="82">
        <v>50</v>
      </c>
      <c r="J743" s="81" t="s">
        <v>863</v>
      </c>
      <c r="K743" s="81" t="s">
        <v>95</v>
      </c>
      <c r="L743" s="81"/>
      <c r="M743" s="72" t="s">
        <v>1599</v>
      </c>
      <c r="N743" s="79"/>
      <c r="O743" s="83"/>
      <c r="P743" s="83"/>
      <c r="Q743" s="83"/>
      <c r="R743" s="83">
        <v>87709500</v>
      </c>
      <c r="S743" s="83">
        <v>0</v>
      </c>
      <c r="T743" s="83">
        <v>0</v>
      </c>
      <c r="U743" s="83"/>
      <c r="V743" s="83"/>
      <c r="W743" s="83"/>
      <c r="X743" s="84"/>
      <c r="Y743" s="84">
        <f t="shared" si="148"/>
        <v>87709500</v>
      </c>
      <c r="Z743" s="58">
        <f t="shared" si="143"/>
        <v>98234640.000000015</v>
      </c>
      <c r="AA743" s="85"/>
      <c r="AB743" s="86">
        <v>2016</v>
      </c>
      <c r="AC743" s="86"/>
    </row>
    <row r="744" spans="2:29" ht="12.75" customHeight="1">
      <c r="B744" s="52" t="s">
        <v>1764</v>
      </c>
      <c r="C744" s="81" t="s">
        <v>88</v>
      </c>
      <c r="D744" s="81" t="s">
        <v>1765</v>
      </c>
      <c r="E744" s="81" t="s">
        <v>1766</v>
      </c>
      <c r="F744" s="81" t="s">
        <v>1767</v>
      </c>
      <c r="G744" s="81" t="s">
        <v>1768</v>
      </c>
      <c r="H744" s="79" t="s">
        <v>93</v>
      </c>
      <c r="I744" s="82">
        <v>50</v>
      </c>
      <c r="J744" s="81" t="s">
        <v>863</v>
      </c>
      <c r="K744" s="81" t="s">
        <v>95</v>
      </c>
      <c r="L744" s="81"/>
      <c r="M744" s="72" t="s">
        <v>1599</v>
      </c>
      <c r="N744" s="79"/>
      <c r="O744" s="83"/>
      <c r="P744" s="83"/>
      <c r="Q744" s="83"/>
      <c r="R744" s="83">
        <v>59300000</v>
      </c>
      <c r="S744" s="83">
        <v>63451000</v>
      </c>
      <c r="T744" s="83"/>
      <c r="U744" s="83"/>
      <c r="V744" s="83"/>
      <c r="W744" s="83"/>
      <c r="X744" s="84"/>
      <c r="Y744" s="84">
        <v>0</v>
      </c>
      <c r="Z744" s="58">
        <f t="shared" si="143"/>
        <v>0</v>
      </c>
      <c r="AA744" s="85"/>
      <c r="AB744" s="60">
        <v>2015</v>
      </c>
      <c r="AC744" s="86"/>
    </row>
    <row r="745" spans="2:29" ht="12.75" customHeight="1">
      <c r="B745" s="52" t="s">
        <v>1769</v>
      </c>
      <c r="C745" s="81" t="s">
        <v>88</v>
      </c>
      <c r="D745" s="81" t="s">
        <v>1765</v>
      </c>
      <c r="E745" s="81" t="s">
        <v>1766</v>
      </c>
      <c r="F745" s="81" t="s">
        <v>1767</v>
      </c>
      <c r="G745" s="81" t="s">
        <v>1768</v>
      </c>
      <c r="H745" s="79" t="s">
        <v>93</v>
      </c>
      <c r="I745" s="82">
        <v>50</v>
      </c>
      <c r="J745" s="81" t="s">
        <v>863</v>
      </c>
      <c r="K745" s="81" t="s">
        <v>95</v>
      </c>
      <c r="L745" s="81"/>
      <c r="M745" s="72" t="s">
        <v>1599</v>
      </c>
      <c r="N745" s="79"/>
      <c r="O745" s="83"/>
      <c r="P745" s="83"/>
      <c r="Q745" s="83"/>
      <c r="R745" s="83">
        <v>59300000</v>
      </c>
      <c r="S745" s="83">
        <v>63063000</v>
      </c>
      <c r="T745" s="83">
        <v>63063000</v>
      </c>
      <c r="U745" s="83">
        <v>63063000</v>
      </c>
      <c r="V745" s="83">
        <v>63063000</v>
      </c>
      <c r="W745" s="83">
        <v>63063000</v>
      </c>
      <c r="X745" s="84"/>
      <c r="Y745" s="84">
        <v>0</v>
      </c>
      <c r="Z745" s="58">
        <f t="shared" si="143"/>
        <v>0</v>
      </c>
      <c r="AA745" s="85"/>
      <c r="AB745" s="60">
        <v>2017</v>
      </c>
      <c r="AC745" s="79"/>
    </row>
    <row r="746" spans="2:29" ht="12.75" customHeight="1">
      <c r="B746" s="52" t="s">
        <v>1770</v>
      </c>
      <c r="C746" s="81" t="s">
        <v>88</v>
      </c>
      <c r="D746" s="81" t="s">
        <v>1765</v>
      </c>
      <c r="E746" s="81" t="s">
        <v>1766</v>
      </c>
      <c r="F746" s="81" t="s">
        <v>1767</v>
      </c>
      <c r="G746" s="81" t="s">
        <v>1768</v>
      </c>
      <c r="H746" s="79" t="s">
        <v>93</v>
      </c>
      <c r="I746" s="82">
        <v>50</v>
      </c>
      <c r="J746" s="81" t="s">
        <v>863</v>
      </c>
      <c r="K746" s="81" t="s">
        <v>95</v>
      </c>
      <c r="L746" s="81"/>
      <c r="M746" s="72" t="s">
        <v>1599</v>
      </c>
      <c r="N746" s="79"/>
      <c r="O746" s="83"/>
      <c r="P746" s="83"/>
      <c r="Q746" s="83"/>
      <c r="R746" s="83">
        <v>59300000</v>
      </c>
      <c r="S746" s="83">
        <v>63063000</v>
      </c>
      <c r="T746" s="83">
        <v>0</v>
      </c>
      <c r="U746" s="83">
        <v>0</v>
      </c>
      <c r="V746" s="83">
        <v>0</v>
      </c>
      <c r="W746" s="83">
        <v>0</v>
      </c>
      <c r="X746" s="84"/>
      <c r="Y746" s="84">
        <f>O746+P746+Q746+R746+S746+T746+U746+V746+W746</f>
        <v>122363000</v>
      </c>
      <c r="Z746" s="58">
        <f t="shared" si="143"/>
        <v>137046560</v>
      </c>
      <c r="AA746" s="85"/>
      <c r="AB746" s="60">
        <v>2017</v>
      </c>
      <c r="AC746" s="79" t="s">
        <v>1545</v>
      </c>
    </row>
    <row r="747" spans="2:29" ht="12.75" customHeight="1">
      <c r="B747" s="80" t="s">
        <v>1771</v>
      </c>
      <c r="C747" s="81" t="s">
        <v>88</v>
      </c>
      <c r="D747" s="81" t="s">
        <v>1772</v>
      </c>
      <c r="E747" s="81" t="s">
        <v>1773</v>
      </c>
      <c r="F747" s="81" t="s">
        <v>1774</v>
      </c>
      <c r="G747" s="81" t="s">
        <v>1774</v>
      </c>
      <c r="H747" s="79" t="s">
        <v>93</v>
      </c>
      <c r="I747" s="82">
        <v>30</v>
      </c>
      <c r="J747" s="81" t="s">
        <v>94</v>
      </c>
      <c r="K747" s="81" t="s">
        <v>95</v>
      </c>
      <c r="L747" s="81"/>
      <c r="M747" s="72" t="s">
        <v>1599</v>
      </c>
      <c r="N747" s="79"/>
      <c r="O747" s="83"/>
      <c r="P747" s="83"/>
      <c r="Q747" s="83"/>
      <c r="R747" s="83">
        <v>356861000</v>
      </c>
      <c r="S747" s="83">
        <v>381841000</v>
      </c>
      <c r="T747" s="83"/>
      <c r="U747" s="83"/>
      <c r="V747" s="83"/>
      <c r="W747" s="83"/>
      <c r="X747" s="84"/>
      <c r="Y747" s="84">
        <f>O747+P747+Q747+R747+S747+T747+U747+V747</f>
        <v>738702000</v>
      </c>
      <c r="Z747" s="58">
        <f t="shared" si="143"/>
        <v>827346240.00000012</v>
      </c>
      <c r="AA747" s="85"/>
      <c r="AB747" s="86">
        <v>2015</v>
      </c>
      <c r="AC747" s="86"/>
    </row>
    <row r="748" spans="2:29" ht="12.75" customHeight="1">
      <c r="B748" s="80" t="s">
        <v>1775</v>
      </c>
      <c r="C748" s="81" t="s">
        <v>88</v>
      </c>
      <c r="D748" s="81" t="s">
        <v>1772</v>
      </c>
      <c r="E748" s="81" t="s">
        <v>1773</v>
      </c>
      <c r="F748" s="81" t="s">
        <v>1774</v>
      </c>
      <c r="G748" s="81" t="s">
        <v>1774</v>
      </c>
      <c r="H748" s="79" t="s">
        <v>93</v>
      </c>
      <c r="I748" s="82">
        <v>30</v>
      </c>
      <c r="J748" s="81" t="s">
        <v>94</v>
      </c>
      <c r="K748" s="81" t="s">
        <v>95</v>
      </c>
      <c r="L748" s="81"/>
      <c r="M748" s="72" t="s">
        <v>1599</v>
      </c>
      <c r="N748" s="79"/>
      <c r="O748" s="83"/>
      <c r="P748" s="83"/>
      <c r="Q748" s="83"/>
      <c r="R748" s="83">
        <v>333415000</v>
      </c>
      <c r="S748" s="83">
        <v>333415000</v>
      </c>
      <c r="T748" s="83">
        <v>333415000</v>
      </c>
      <c r="U748" s="83"/>
      <c r="V748" s="83"/>
      <c r="W748" s="83"/>
      <c r="X748" s="84"/>
      <c r="Y748" s="84">
        <v>0</v>
      </c>
      <c r="Z748" s="58">
        <f t="shared" si="143"/>
        <v>0</v>
      </c>
      <c r="AA748" s="85"/>
      <c r="AB748" s="86">
        <v>2015</v>
      </c>
      <c r="AC748" s="86"/>
    </row>
    <row r="749" spans="2:29" ht="12.75" customHeight="1">
      <c r="B749" s="80" t="s">
        <v>1776</v>
      </c>
      <c r="C749" s="81" t="s">
        <v>88</v>
      </c>
      <c r="D749" s="81" t="s">
        <v>1772</v>
      </c>
      <c r="E749" s="81" t="s">
        <v>1773</v>
      </c>
      <c r="F749" s="81" t="s">
        <v>1774</v>
      </c>
      <c r="G749" s="81" t="s">
        <v>1774</v>
      </c>
      <c r="H749" s="79" t="s">
        <v>93</v>
      </c>
      <c r="I749" s="82">
        <v>30</v>
      </c>
      <c r="J749" s="81" t="s">
        <v>94</v>
      </c>
      <c r="K749" s="81" t="s">
        <v>95</v>
      </c>
      <c r="L749" s="81"/>
      <c r="M749" s="72" t="s">
        <v>1599</v>
      </c>
      <c r="N749" s="79"/>
      <c r="O749" s="83"/>
      <c r="P749" s="83"/>
      <c r="Q749" s="83"/>
      <c r="R749" s="83">
        <v>333415000</v>
      </c>
      <c r="S749" s="83">
        <v>333082000</v>
      </c>
      <c r="T749" s="83">
        <v>333082000</v>
      </c>
      <c r="U749" s="83">
        <v>349736000</v>
      </c>
      <c r="V749" s="83">
        <v>361977000</v>
      </c>
      <c r="W749" s="83">
        <v>374646000</v>
      </c>
      <c r="X749" s="84"/>
      <c r="Y749" s="84">
        <v>0</v>
      </c>
      <c r="Z749" s="58">
        <f t="shared" si="143"/>
        <v>0</v>
      </c>
      <c r="AA749" s="85"/>
      <c r="AB749" s="60">
        <v>2017</v>
      </c>
      <c r="AC749" s="79"/>
    </row>
    <row r="750" spans="2:29" ht="12.75" customHeight="1">
      <c r="B750" s="80" t="s">
        <v>1777</v>
      </c>
      <c r="C750" s="81" t="s">
        <v>88</v>
      </c>
      <c r="D750" s="81" t="s">
        <v>1772</v>
      </c>
      <c r="E750" s="81" t="s">
        <v>1773</v>
      </c>
      <c r="F750" s="81" t="s">
        <v>1774</v>
      </c>
      <c r="G750" s="81" t="s">
        <v>1774</v>
      </c>
      <c r="H750" s="79" t="s">
        <v>93</v>
      </c>
      <c r="I750" s="82">
        <v>30</v>
      </c>
      <c r="J750" s="81" t="s">
        <v>94</v>
      </c>
      <c r="K750" s="81" t="s">
        <v>95</v>
      </c>
      <c r="L750" s="81"/>
      <c r="M750" s="72" t="s">
        <v>1599</v>
      </c>
      <c r="N750" s="79"/>
      <c r="O750" s="83"/>
      <c r="P750" s="83"/>
      <c r="Q750" s="83"/>
      <c r="R750" s="83">
        <v>333415000</v>
      </c>
      <c r="S750" s="83">
        <v>333082000</v>
      </c>
      <c r="T750" s="74">
        <v>0</v>
      </c>
      <c r="U750" s="74">
        <v>333081585</v>
      </c>
      <c r="V750" s="74">
        <v>333081585</v>
      </c>
      <c r="W750" s="74">
        <v>333081585</v>
      </c>
      <c r="X750" s="84"/>
      <c r="Y750" s="84">
        <f>O750+P750+Q750+R750+S750+T750+U750+V750+W750</f>
        <v>1665741755</v>
      </c>
      <c r="Z750" s="58">
        <f t="shared" si="143"/>
        <v>1865630765.6000001</v>
      </c>
      <c r="AA750" s="85"/>
      <c r="AB750" s="60">
        <v>2017</v>
      </c>
      <c r="AC750" s="79" t="s">
        <v>1545</v>
      </c>
    </row>
    <row r="751" spans="2:29" ht="12.75" customHeight="1">
      <c r="B751" s="52" t="s">
        <v>1778</v>
      </c>
      <c r="C751" s="81" t="s">
        <v>88</v>
      </c>
      <c r="D751" s="81" t="s">
        <v>1700</v>
      </c>
      <c r="E751" s="81" t="s">
        <v>1701</v>
      </c>
      <c r="F751" s="81" t="s">
        <v>1702</v>
      </c>
      <c r="G751" s="81"/>
      <c r="H751" s="79" t="s">
        <v>871</v>
      </c>
      <c r="I751" s="82">
        <v>0</v>
      </c>
      <c r="J751" s="81" t="s">
        <v>863</v>
      </c>
      <c r="K751" s="81" t="s">
        <v>95</v>
      </c>
      <c r="L751" s="81"/>
      <c r="M751" s="72" t="s">
        <v>1599</v>
      </c>
      <c r="N751" s="79"/>
      <c r="O751" s="83"/>
      <c r="P751" s="83"/>
      <c r="Q751" s="83"/>
      <c r="R751" s="83">
        <v>34352924</v>
      </c>
      <c r="S751" s="83">
        <v>8588231</v>
      </c>
      <c r="T751" s="83"/>
      <c r="U751" s="83"/>
      <c r="V751" s="83"/>
      <c r="W751" s="83"/>
      <c r="X751" s="84"/>
      <c r="Y751" s="84">
        <f t="shared" ref="Y751" si="149">O751+P751+Q751+R751+S751+T751+U751+V751</f>
        <v>42941155</v>
      </c>
      <c r="Z751" s="58">
        <f t="shared" si="143"/>
        <v>48094093.600000001</v>
      </c>
      <c r="AA751" s="85"/>
      <c r="AB751" s="60">
        <v>2015</v>
      </c>
      <c r="AC751" s="86"/>
    </row>
    <row r="752" spans="2:29" ht="12.75" customHeight="1">
      <c r="B752" s="80" t="s">
        <v>1779</v>
      </c>
      <c r="C752" s="81" t="s">
        <v>88</v>
      </c>
      <c r="D752" s="81" t="s">
        <v>1780</v>
      </c>
      <c r="E752" s="81" t="s">
        <v>1781</v>
      </c>
      <c r="F752" s="81" t="s">
        <v>1781</v>
      </c>
      <c r="G752" s="81"/>
      <c r="H752" s="79" t="s">
        <v>93</v>
      </c>
      <c r="I752" s="82">
        <v>20</v>
      </c>
      <c r="J752" s="81" t="s">
        <v>1397</v>
      </c>
      <c r="K752" s="81" t="s">
        <v>95</v>
      </c>
      <c r="L752" s="81"/>
      <c r="M752" s="72" t="s">
        <v>1599</v>
      </c>
      <c r="N752" s="79"/>
      <c r="O752" s="83"/>
      <c r="P752" s="83"/>
      <c r="Q752" s="83"/>
      <c r="R752" s="83">
        <v>156191000</v>
      </c>
      <c r="S752" s="83">
        <v>156171000</v>
      </c>
      <c r="T752" s="83">
        <v>156752000</v>
      </c>
      <c r="U752" s="83"/>
      <c r="V752" s="83"/>
      <c r="W752" s="83"/>
      <c r="X752" s="84"/>
      <c r="Y752" s="84">
        <f>O752+P752+Q752+R752+S752+T752+U752+V752</f>
        <v>469114000</v>
      </c>
      <c r="Z752" s="58">
        <f t="shared" si="143"/>
        <v>525407680.00000006</v>
      </c>
      <c r="AA752" s="85"/>
      <c r="AB752" s="86">
        <v>2015</v>
      </c>
      <c r="AC752" s="86"/>
    </row>
    <row r="753" spans="2:29" ht="12.75" customHeight="1">
      <c r="B753" s="80" t="s">
        <v>1782</v>
      </c>
      <c r="C753" s="81" t="s">
        <v>88</v>
      </c>
      <c r="D753" s="81" t="s">
        <v>1783</v>
      </c>
      <c r="E753" s="81" t="s">
        <v>1784</v>
      </c>
      <c r="F753" s="81" t="s">
        <v>1784</v>
      </c>
      <c r="G753" s="81"/>
      <c r="H753" s="79" t="s">
        <v>93</v>
      </c>
      <c r="I753" s="82">
        <v>20</v>
      </c>
      <c r="J753" s="81" t="s">
        <v>103</v>
      </c>
      <c r="K753" s="81" t="s">
        <v>95</v>
      </c>
      <c r="L753" s="81"/>
      <c r="M753" s="72" t="s">
        <v>1599</v>
      </c>
      <c r="N753" s="79"/>
      <c r="O753" s="83"/>
      <c r="P753" s="83"/>
      <c r="Q753" s="83"/>
      <c r="R753" s="83">
        <v>260616000</v>
      </c>
      <c r="S753" s="83">
        <v>488658000</v>
      </c>
      <c r="T753" s="83"/>
      <c r="U753" s="83"/>
      <c r="V753" s="83"/>
      <c r="W753" s="83"/>
      <c r="X753" s="84"/>
      <c r="Y753" s="84">
        <v>0</v>
      </c>
      <c r="Z753" s="58">
        <f t="shared" si="143"/>
        <v>0</v>
      </c>
      <c r="AA753" s="85"/>
      <c r="AB753" s="86">
        <v>2016</v>
      </c>
      <c r="AC753" s="86"/>
    </row>
    <row r="754" spans="2:29" ht="12.75" customHeight="1">
      <c r="B754" s="80" t="s">
        <v>1785</v>
      </c>
      <c r="C754" s="81" t="s">
        <v>88</v>
      </c>
      <c r="D754" s="81" t="s">
        <v>1783</v>
      </c>
      <c r="E754" s="81" t="s">
        <v>1784</v>
      </c>
      <c r="F754" s="81" t="s">
        <v>1784</v>
      </c>
      <c r="G754" s="81"/>
      <c r="H754" s="79" t="s">
        <v>93</v>
      </c>
      <c r="I754" s="82">
        <v>20</v>
      </c>
      <c r="J754" s="81" t="s">
        <v>103</v>
      </c>
      <c r="K754" s="81" t="s">
        <v>95</v>
      </c>
      <c r="L754" s="81"/>
      <c r="M754" s="72" t="s">
        <v>1599</v>
      </c>
      <c r="N754" s="79"/>
      <c r="O754" s="83"/>
      <c r="P754" s="83"/>
      <c r="Q754" s="83"/>
      <c r="R754" s="83">
        <v>260616000</v>
      </c>
      <c r="S754" s="83">
        <v>488658000</v>
      </c>
      <c r="T754" s="83">
        <v>489143000</v>
      </c>
      <c r="U754" s="83">
        <v>489143000</v>
      </c>
      <c r="V754" s="83">
        <v>489143000</v>
      </c>
      <c r="W754" s="83">
        <v>489143000</v>
      </c>
      <c r="X754" s="84"/>
      <c r="Y754" s="84">
        <v>0</v>
      </c>
      <c r="Z754" s="58">
        <f t="shared" si="143"/>
        <v>0</v>
      </c>
      <c r="AA754" s="85"/>
      <c r="AB754" s="86">
        <v>2017</v>
      </c>
      <c r="AC754" s="79"/>
    </row>
    <row r="755" spans="2:29" ht="12.75" customHeight="1">
      <c r="B755" s="80" t="s">
        <v>1786</v>
      </c>
      <c r="C755" s="81" t="s">
        <v>88</v>
      </c>
      <c r="D755" s="81" t="s">
        <v>1783</v>
      </c>
      <c r="E755" s="81" t="s">
        <v>1784</v>
      </c>
      <c r="F755" s="81" t="s">
        <v>1784</v>
      </c>
      <c r="G755" s="81"/>
      <c r="H755" s="79" t="s">
        <v>93</v>
      </c>
      <c r="I755" s="82">
        <v>20</v>
      </c>
      <c r="J755" s="81" t="s">
        <v>103</v>
      </c>
      <c r="K755" s="81" t="s">
        <v>95</v>
      </c>
      <c r="L755" s="81"/>
      <c r="M755" s="72" t="s">
        <v>1599</v>
      </c>
      <c r="N755" s="79"/>
      <c r="O755" s="83"/>
      <c r="P755" s="83"/>
      <c r="Q755" s="83"/>
      <c r="R755" s="83">
        <v>260616000</v>
      </c>
      <c r="S755" s="83">
        <v>488658000</v>
      </c>
      <c r="T755" s="83">
        <v>0</v>
      </c>
      <c r="U755" s="83">
        <v>0</v>
      </c>
      <c r="V755" s="83">
        <v>0</v>
      </c>
      <c r="W755" s="83">
        <v>0</v>
      </c>
      <c r="X755" s="84"/>
      <c r="Y755" s="84">
        <f>O755+P755+Q755+R755+S755+T755+U755+V755+W755</f>
        <v>749274000</v>
      </c>
      <c r="Z755" s="58">
        <f t="shared" si="143"/>
        <v>839186880.00000012</v>
      </c>
      <c r="AA755" s="85"/>
      <c r="AB755" s="86">
        <v>2017</v>
      </c>
      <c r="AC755" s="79" t="s">
        <v>1545</v>
      </c>
    </row>
    <row r="756" spans="2:29" ht="12.75" customHeight="1">
      <c r="B756" s="80" t="s">
        <v>1787</v>
      </c>
      <c r="C756" s="81" t="s">
        <v>88</v>
      </c>
      <c r="D756" s="81" t="s">
        <v>1788</v>
      </c>
      <c r="E756" s="81" t="s">
        <v>1789</v>
      </c>
      <c r="F756" s="81" t="s">
        <v>1789</v>
      </c>
      <c r="G756" s="81" t="s">
        <v>1790</v>
      </c>
      <c r="H756" s="79" t="s">
        <v>93</v>
      </c>
      <c r="I756" s="82">
        <v>30</v>
      </c>
      <c r="J756" s="81" t="s">
        <v>428</v>
      </c>
      <c r="K756" s="81" t="s">
        <v>95</v>
      </c>
      <c r="L756" s="81"/>
      <c r="M756" s="72" t="s">
        <v>1599</v>
      </c>
      <c r="N756" s="79"/>
      <c r="O756" s="83"/>
      <c r="P756" s="83"/>
      <c r="Q756" s="83"/>
      <c r="R756" s="83">
        <v>2127332000</v>
      </c>
      <c r="S756" s="83">
        <v>2276245000</v>
      </c>
      <c r="T756" s="83">
        <v>2412819000</v>
      </c>
      <c r="U756" s="83">
        <v>2533460000</v>
      </c>
      <c r="V756" s="83">
        <v>2622132000</v>
      </c>
      <c r="W756" s="83"/>
      <c r="X756" s="84"/>
      <c r="Y756" s="84">
        <v>0</v>
      </c>
      <c r="Z756" s="58">
        <f t="shared" si="143"/>
        <v>0</v>
      </c>
      <c r="AA756" s="85"/>
      <c r="AB756" s="86">
        <v>2016</v>
      </c>
      <c r="AC756" s="86" t="s">
        <v>105</v>
      </c>
    </row>
    <row r="757" spans="2:29" ht="12.75" customHeight="1">
      <c r="B757" s="80" t="s">
        <v>1791</v>
      </c>
      <c r="C757" s="81" t="s">
        <v>88</v>
      </c>
      <c r="D757" s="81" t="s">
        <v>1788</v>
      </c>
      <c r="E757" s="81" t="s">
        <v>1789</v>
      </c>
      <c r="F757" s="81" t="s">
        <v>1789</v>
      </c>
      <c r="G757" s="81" t="s">
        <v>1790</v>
      </c>
      <c r="H757" s="79" t="s">
        <v>93</v>
      </c>
      <c r="I757" s="82">
        <v>30</v>
      </c>
      <c r="J757" s="81" t="s">
        <v>428</v>
      </c>
      <c r="K757" s="81" t="s">
        <v>95</v>
      </c>
      <c r="L757" s="81"/>
      <c r="M757" s="72" t="s">
        <v>1599</v>
      </c>
      <c r="N757" s="79"/>
      <c r="O757" s="83"/>
      <c r="P757" s="83"/>
      <c r="Q757" s="83"/>
      <c r="R757" s="83">
        <v>0</v>
      </c>
      <c r="S757" s="83">
        <v>1344164469.48</v>
      </c>
      <c r="T757" s="83">
        <v>2763405160</v>
      </c>
      <c r="U757" s="83">
        <v>3046954804.7600002</v>
      </c>
      <c r="V757" s="83">
        <v>2622132000</v>
      </c>
      <c r="W757" s="83"/>
      <c r="X757" s="84"/>
      <c r="Y757" s="84">
        <v>0</v>
      </c>
      <c r="Z757" s="58">
        <f t="shared" si="143"/>
        <v>0</v>
      </c>
      <c r="AA757" s="85"/>
      <c r="AB757" s="86">
        <v>2017</v>
      </c>
      <c r="AC757" s="86" t="s">
        <v>105</v>
      </c>
    </row>
    <row r="758" spans="2:29" ht="12.75" customHeight="1">
      <c r="B758" s="80" t="s">
        <v>1792</v>
      </c>
      <c r="C758" s="81" t="s">
        <v>88</v>
      </c>
      <c r="D758" s="81" t="s">
        <v>1788</v>
      </c>
      <c r="E758" s="81" t="s">
        <v>1789</v>
      </c>
      <c r="F758" s="81" t="s">
        <v>1789</v>
      </c>
      <c r="G758" s="81" t="s">
        <v>1790</v>
      </c>
      <c r="H758" s="79" t="s">
        <v>93</v>
      </c>
      <c r="I758" s="82">
        <v>30</v>
      </c>
      <c r="J758" s="81" t="s">
        <v>428</v>
      </c>
      <c r="K758" s="81" t="s">
        <v>95</v>
      </c>
      <c r="L758" s="81"/>
      <c r="M758" s="72" t="s">
        <v>1599</v>
      </c>
      <c r="N758" s="79"/>
      <c r="O758" s="83"/>
      <c r="P758" s="83"/>
      <c r="Q758" s="83"/>
      <c r="R758" s="83">
        <v>0</v>
      </c>
      <c r="S758" s="83">
        <v>1344164469.48</v>
      </c>
      <c r="T758" s="83">
        <v>3570191194.8899999</v>
      </c>
      <c r="U758" s="83">
        <v>3046954804.7600002</v>
      </c>
      <c r="V758" s="83">
        <v>2622132000</v>
      </c>
      <c r="W758" s="83"/>
      <c r="X758" s="84"/>
      <c r="Y758" s="84">
        <v>0</v>
      </c>
      <c r="Z758" s="58">
        <f t="shared" si="143"/>
        <v>0</v>
      </c>
      <c r="AA758" s="85"/>
      <c r="AB758" s="86">
        <v>2017</v>
      </c>
      <c r="AC758" s="86"/>
    </row>
    <row r="759" spans="2:29" ht="12.75" customHeight="1">
      <c r="B759" s="80" t="s">
        <v>1793</v>
      </c>
      <c r="C759" s="81" t="s">
        <v>88</v>
      </c>
      <c r="D759" s="81" t="s">
        <v>1788</v>
      </c>
      <c r="E759" s="81" t="s">
        <v>1789</v>
      </c>
      <c r="F759" s="81" t="s">
        <v>1789</v>
      </c>
      <c r="G759" s="81" t="s">
        <v>1790</v>
      </c>
      <c r="H759" s="79" t="s">
        <v>93</v>
      </c>
      <c r="I759" s="82">
        <v>30</v>
      </c>
      <c r="J759" s="81" t="s">
        <v>428</v>
      </c>
      <c r="K759" s="81" t="s">
        <v>95</v>
      </c>
      <c r="L759" s="81"/>
      <c r="M759" s="72" t="s">
        <v>1599</v>
      </c>
      <c r="N759" s="79"/>
      <c r="O759" s="83"/>
      <c r="P759" s="83"/>
      <c r="Q759" s="83"/>
      <c r="R759" s="83">
        <v>0</v>
      </c>
      <c r="S759" s="83">
        <v>1344164469.48</v>
      </c>
      <c r="T759" s="83">
        <v>2763387000</v>
      </c>
      <c r="U759" s="83">
        <v>3046954804.7600002</v>
      </c>
      <c r="V759" s="83">
        <v>2622132000</v>
      </c>
      <c r="W759" s="83"/>
      <c r="X759" s="84"/>
      <c r="Y759" s="84">
        <f>O759+P759+Q759+R759+S759+T759+U759+V759</f>
        <v>9776638274.2399998</v>
      </c>
      <c r="Z759" s="58">
        <f t="shared" si="143"/>
        <v>10949834867.1488</v>
      </c>
      <c r="AA759" s="85"/>
      <c r="AB759" s="86">
        <v>2017</v>
      </c>
      <c r="AC759" s="86"/>
    </row>
    <row r="760" spans="2:29" ht="12.75" customHeight="1">
      <c r="B760" s="80" t="s">
        <v>1794</v>
      </c>
      <c r="C760" s="81" t="s">
        <v>88</v>
      </c>
      <c r="D760" s="81" t="s">
        <v>1788</v>
      </c>
      <c r="E760" s="81" t="s">
        <v>1789</v>
      </c>
      <c r="F760" s="81" t="s">
        <v>1789</v>
      </c>
      <c r="G760" s="81" t="s">
        <v>1795</v>
      </c>
      <c r="H760" s="79" t="s">
        <v>93</v>
      </c>
      <c r="I760" s="82">
        <v>30</v>
      </c>
      <c r="J760" s="81" t="s">
        <v>112</v>
      </c>
      <c r="K760" s="81" t="s">
        <v>95</v>
      </c>
      <c r="L760" s="81"/>
      <c r="M760" s="72" t="s">
        <v>1599</v>
      </c>
      <c r="N760" s="79"/>
      <c r="O760" s="83"/>
      <c r="P760" s="83"/>
      <c r="Q760" s="83"/>
      <c r="R760" s="83">
        <v>126430000</v>
      </c>
      <c r="S760" s="83">
        <v>187092000</v>
      </c>
      <c r="T760" s="83">
        <v>187092000</v>
      </c>
      <c r="U760" s="83">
        <v>187092000</v>
      </c>
      <c r="V760" s="83">
        <v>187092000</v>
      </c>
      <c r="W760" s="83"/>
      <c r="X760" s="84"/>
      <c r="Y760" s="84">
        <f>S760+T760+U760+V760</f>
        <v>748368000</v>
      </c>
      <c r="Z760" s="58">
        <f t="shared" si="143"/>
        <v>838172160.00000012</v>
      </c>
      <c r="AA760" s="85"/>
      <c r="AB760" s="86">
        <v>2016</v>
      </c>
      <c r="AC760" s="86" t="s">
        <v>105</v>
      </c>
    </row>
    <row r="761" spans="2:29" ht="12.75" customHeight="1">
      <c r="B761" s="80" t="s">
        <v>1796</v>
      </c>
      <c r="C761" s="81" t="s">
        <v>88</v>
      </c>
      <c r="D761" s="81" t="s">
        <v>1788</v>
      </c>
      <c r="E761" s="81" t="s">
        <v>1789</v>
      </c>
      <c r="F761" s="81" t="s">
        <v>1789</v>
      </c>
      <c r="G761" s="81" t="s">
        <v>1795</v>
      </c>
      <c r="H761" s="79" t="s">
        <v>93</v>
      </c>
      <c r="I761" s="82">
        <v>30</v>
      </c>
      <c r="J761" s="81" t="s">
        <v>112</v>
      </c>
      <c r="K761" s="81" t="s">
        <v>95</v>
      </c>
      <c r="L761" s="81"/>
      <c r="M761" s="72" t="s">
        <v>1599</v>
      </c>
      <c r="N761" s="88"/>
      <c r="O761" s="83"/>
      <c r="P761" s="83"/>
      <c r="Q761" s="83"/>
      <c r="R761" s="83">
        <v>0</v>
      </c>
      <c r="S761" s="83">
        <v>126430000</v>
      </c>
      <c r="T761" s="83">
        <v>187092000</v>
      </c>
      <c r="U761" s="83">
        <v>187092000</v>
      </c>
      <c r="V761" s="83">
        <v>187092000</v>
      </c>
      <c r="W761" s="83"/>
      <c r="X761" s="84"/>
      <c r="Y761" s="84">
        <v>0</v>
      </c>
      <c r="Z761" s="58">
        <f t="shared" si="143"/>
        <v>0</v>
      </c>
      <c r="AA761" s="85"/>
      <c r="AB761" s="86">
        <v>2016</v>
      </c>
      <c r="AC761" s="86"/>
    </row>
    <row r="762" spans="2:29" ht="12.75" customHeight="1">
      <c r="B762" s="80" t="s">
        <v>1797</v>
      </c>
      <c r="C762" s="81" t="s">
        <v>88</v>
      </c>
      <c r="D762" s="81" t="s">
        <v>1788</v>
      </c>
      <c r="E762" s="81" t="s">
        <v>1789</v>
      </c>
      <c r="F762" s="81" t="s">
        <v>1789</v>
      </c>
      <c r="G762" s="81" t="s">
        <v>1795</v>
      </c>
      <c r="H762" s="79" t="s">
        <v>93</v>
      </c>
      <c r="I762" s="82">
        <v>30</v>
      </c>
      <c r="J762" s="81" t="s">
        <v>112</v>
      </c>
      <c r="K762" s="81" t="s">
        <v>95</v>
      </c>
      <c r="L762" s="81"/>
      <c r="M762" s="72" t="s">
        <v>1599</v>
      </c>
      <c r="N762" s="88"/>
      <c r="O762" s="83"/>
      <c r="P762" s="83"/>
      <c r="Q762" s="83"/>
      <c r="R762" s="83">
        <v>0</v>
      </c>
      <c r="S762" s="83">
        <v>187092000</v>
      </c>
      <c r="T762" s="83">
        <v>187092000</v>
      </c>
      <c r="U762" s="83">
        <v>187092000</v>
      </c>
      <c r="V762" s="83">
        <v>187092000</v>
      </c>
      <c r="W762" s="83">
        <v>187092000</v>
      </c>
      <c r="X762" s="84"/>
      <c r="Y762" s="84">
        <v>0</v>
      </c>
      <c r="Z762" s="58">
        <f t="shared" si="143"/>
        <v>0</v>
      </c>
      <c r="AA762" s="85"/>
      <c r="AB762" s="86">
        <v>2017</v>
      </c>
      <c r="AC762" s="79" t="s">
        <v>105</v>
      </c>
    </row>
    <row r="763" spans="2:29" ht="12.75" customHeight="1">
      <c r="B763" s="80" t="s">
        <v>1798</v>
      </c>
      <c r="C763" s="81" t="s">
        <v>88</v>
      </c>
      <c r="D763" s="81" t="s">
        <v>1788</v>
      </c>
      <c r="E763" s="81" t="s">
        <v>1789</v>
      </c>
      <c r="F763" s="81" t="s">
        <v>1789</v>
      </c>
      <c r="G763" s="89" t="s">
        <v>1799</v>
      </c>
      <c r="H763" s="79" t="s">
        <v>93</v>
      </c>
      <c r="I763" s="82">
        <v>30</v>
      </c>
      <c r="J763" s="81" t="s">
        <v>112</v>
      </c>
      <c r="K763" s="81" t="s">
        <v>95</v>
      </c>
      <c r="L763" s="81"/>
      <c r="M763" s="72" t="s">
        <v>1599</v>
      </c>
      <c r="N763" s="79"/>
      <c r="O763" s="83"/>
      <c r="P763" s="83"/>
      <c r="Q763" s="83"/>
      <c r="R763" s="83">
        <v>65531000</v>
      </c>
      <c r="S763" s="83">
        <v>124644000</v>
      </c>
      <c r="T763" s="83">
        <v>124644000</v>
      </c>
      <c r="U763" s="83">
        <v>124644000</v>
      </c>
      <c r="V763" s="83">
        <v>124644000</v>
      </c>
      <c r="W763" s="83"/>
      <c r="X763" s="84"/>
      <c r="Y763" s="84"/>
      <c r="Z763" s="58"/>
      <c r="AA763" s="85"/>
      <c r="AB763" s="86">
        <v>2016</v>
      </c>
      <c r="AC763" s="86" t="s">
        <v>105</v>
      </c>
    </row>
    <row r="764" spans="2:29" ht="12.75" customHeight="1">
      <c r="B764" s="80" t="s">
        <v>1800</v>
      </c>
      <c r="C764" s="81" t="s">
        <v>88</v>
      </c>
      <c r="D764" s="81" t="s">
        <v>1788</v>
      </c>
      <c r="E764" s="81" t="s">
        <v>1789</v>
      </c>
      <c r="F764" s="81" t="s">
        <v>1789</v>
      </c>
      <c r="G764" s="89" t="s">
        <v>1801</v>
      </c>
      <c r="H764" s="79" t="s">
        <v>93</v>
      </c>
      <c r="I764" s="82">
        <v>30</v>
      </c>
      <c r="J764" s="81" t="s">
        <v>112</v>
      </c>
      <c r="K764" s="81" t="s">
        <v>95</v>
      </c>
      <c r="L764" s="81"/>
      <c r="M764" s="72" t="s">
        <v>1599</v>
      </c>
      <c r="N764" s="79"/>
      <c r="O764" s="83"/>
      <c r="P764" s="83"/>
      <c r="Q764" s="83"/>
      <c r="R764" s="83">
        <v>0</v>
      </c>
      <c r="S764" s="83">
        <v>65531000</v>
      </c>
      <c r="T764" s="83">
        <v>124644000</v>
      </c>
      <c r="U764" s="83">
        <v>124644000</v>
      </c>
      <c r="V764" s="83">
        <v>124644000</v>
      </c>
      <c r="W764" s="83"/>
      <c r="X764" s="84"/>
      <c r="Y764" s="84">
        <v>0</v>
      </c>
      <c r="Z764" s="58">
        <f t="shared" si="143"/>
        <v>0</v>
      </c>
      <c r="AA764" s="85"/>
      <c r="AB764" s="86">
        <v>2016</v>
      </c>
      <c r="AC764" s="86"/>
    </row>
    <row r="765" spans="2:29" ht="12.75" customHeight="1">
      <c r="B765" s="80" t="s">
        <v>1802</v>
      </c>
      <c r="C765" s="81" t="s">
        <v>88</v>
      </c>
      <c r="D765" s="81" t="s">
        <v>1788</v>
      </c>
      <c r="E765" s="81" t="s">
        <v>1789</v>
      </c>
      <c r="F765" s="81" t="s">
        <v>1789</v>
      </c>
      <c r="G765" s="89" t="s">
        <v>1801</v>
      </c>
      <c r="H765" s="79" t="s">
        <v>93</v>
      </c>
      <c r="I765" s="82">
        <v>30</v>
      </c>
      <c r="J765" s="81" t="s">
        <v>112</v>
      </c>
      <c r="K765" s="81" t="s">
        <v>95</v>
      </c>
      <c r="L765" s="81"/>
      <c r="M765" s="72" t="s">
        <v>1599</v>
      </c>
      <c r="N765" s="79"/>
      <c r="O765" s="83"/>
      <c r="P765" s="83"/>
      <c r="Q765" s="83"/>
      <c r="R765" s="83">
        <v>0</v>
      </c>
      <c r="S765" s="83">
        <v>124644000</v>
      </c>
      <c r="T765" s="83">
        <v>132123000</v>
      </c>
      <c r="U765" s="83">
        <v>138729000</v>
      </c>
      <c r="V765" s="83">
        <v>143585000</v>
      </c>
      <c r="W765" s="83">
        <v>148610000</v>
      </c>
      <c r="X765" s="84"/>
      <c r="Y765" s="84">
        <v>0</v>
      </c>
      <c r="Z765" s="58">
        <f t="shared" ref="Z765:Z769" si="150">Y765*1.12</f>
        <v>0</v>
      </c>
      <c r="AA765" s="85"/>
      <c r="AB765" s="86">
        <v>2017</v>
      </c>
      <c r="AC765" s="79"/>
    </row>
    <row r="766" spans="2:29" ht="12.75" customHeight="1">
      <c r="B766" s="80" t="s">
        <v>1803</v>
      </c>
      <c r="C766" s="81" t="s">
        <v>88</v>
      </c>
      <c r="D766" s="81" t="s">
        <v>1788</v>
      </c>
      <c r="E766" s="81" t="s">
        <v>1789</v>
      </c>
      <c r="F766" s="81" t="s">
        <v>1789</v>
      </c>
      <c r="G766" s="89" t="s">
        <v>1801</v>
      </c>
      <c r="H766" s="79" t="s">
        <v>93</v>
      </c>
      <c r="I766" s="82">
        <v>30</v>
      </c>
      <c r="J766" s="81" t="s">
        <v>112</v>
      </c>
      <c r="K766" s="81" t="s">
        <v>95</v>
      </c>
      <c r="L766" s="81"/>
      <c r="M766" s="72" t="s">
        <v>1599</v>
      </c>
      <c r="N766" s="79"/>
      <c r="O766" s="83"/>
      <c r="P766" s="83"/>
      <c r="Q766" s="83"/>
      <c r="R766" s="83">
        <v>0</v>
      </c>
      <c r="S766" s="83">
        <v>124644000</v>
      </c>
      <c r="T766" s="74">
        <v>132123000</v>
      </c>
      <c r="U766" s="74">
        <v>132123000</v>
      </c>
      <c r="V766" s="74">
        <v>132123000</v>
      </c>
      <c r="W766" s="74">
        <v>132123000</v>
      </c>
      <c r="X766" s="84"/>
      <c r="Y766" s="84">
        <f>O766+P766+Q766+R766+S766+T766+U766+V766+W766</f>
        <v>653136000</v>
      </c>
      <c r="Z766" s="58">
        <f t="shared" si="150"/>
        <v>731512320.00000012</v>
      </c>
      <c r="AA766" s="85"/>
      <c r="AB766" s="86">
        <v>2017</v>
      </c>
      <c r="AC766" s="79" t="s">
        <v>1545</v>
      </c>
    </row>
    <row r="767" spans="2:29" ht="12.75" customHeight="1">
      <c r="B767" s="80" t="s">
        <v>1804</v>
      </c>
      <c r="C767" s="81" t="s">
        <v>88</v>
      </c>
      <c r="D767" s="81" t="s">
        <v>1805</v>
      </c>
      <c r="E767" s="81" t="s">
        <v>1806</v>
      </c>
      <c r="F767" s="81" t="s">
        <v>1806</v>
      </c>
      <c r="G767" s="81" t="s">
        <v>1807</v>
      </c>
      <c r="H767" s="79" t="s">
        <v>871</v>
      </c>
      <c r="I767" s="82">
        <v>0</v>
      </c>
      <c r="J767" s="81" t="s">
        <v>863</v>
      </c>
      <c r="K767" s="81" t="s">
        <v>95</v>
      </c>
      <c r="L767" s="81"/>
      <c r="M767" s="72" t="s">
        <v>1599</v>
      </c>
      <c r="N767" s="79"/>
      <c r="O767" s="83"/>
      <c r="P767" s="83"/>
      <c r="Q767" s="83"/>
      <c r="R767" s="83"/>
      <c r="S767" s="83">
        <v>57857143</v>
      </c>
      <c r="T767" s="83">
        <v>57857143</v>
      </c>
      <c r="U767" s="83">
        <v>57857143</v>
      </c>
      <c r="V767" s="83"/>
      <c r="W767" s="83"/>
      <c r="X767" s="84"/>
      <c r="Y767" s="84">
        <f t="shared" ref="Y767" si="151">O767+P767+Q767+R767+S767+T767+U767+V767</f>
        <v>173571429</v>
      </c>
      <c r="Z767" s="58">
        <f t="shared" si="150"/>
        <v>194400000.48000002</v>
      </c>
      <c r="AA767" s="85"/>
      <c r="AB767" s="86">
        <v>2016</v>
      </c>
      <c r="AC767" s="86"/>
    </row>
    <row r="768" spans="2:29" ht="12.75" customHeight="1">
      <c r="B768" s="80" t="s">
        <v>1808</v>
      </c>
      <c r="C768" s="81" t="s">
        <v>88</v>
      </c>
      <c r="D768" s="90" t="s">
        <v>1809</v>
      </c>
      <c r="E768" s="90" t="s">
        <v>1810</v>
      </c>
      <c r="F768" s="90" t="s">
        <v>1811</v>
      </c>
      <c r="G768" s="81" t="s">
        <v>1812</v>
      </c>
      <c r="H768" s="79" t="s">
        <v>93</v>
      </c>
      <c r="I768" s="82">
        <v>0</v>
      </c>
      <c r="J768" s="81" t="s">
        <v>1397</v>
      </c>
      <c r="K768" s="81" t="s">
        <v>95</v>
      </c>
      <c r="L768" s="81"/>
      <c r="M768" s="72" t="s">
        <v>1599</v>
      </c>
      <c r="N768" s="79"/>
      <c r="O768" s="83"/>
      <c r="P768" s="83"/>
      <c r="Q768" s="83"/>
      <c r="R768" s="83"/>
      <c r="S768" s="83">
        <v>38626112.740000002</v>
      </c>
      <c r="T768" s="91">
        <v>38472723.810000002</v>
      </c>
      <c r="U768" s="91">
        <v>104158858.84999999</v>
      </c>
      <c r="V768" s="91">
        <v>29472789.649999999</v>
      </c>
      <c r="W768" s="91">
        <v>42310178.850000001</v>
      </c>
      <c r="X768" s="84"/>
      <c r="Y768" s="84">
        <f>O768+P768+Q768+R768+S768+T768+U768+V768+W768</f>
        <v>253040663.90000001</v>
      </c>
      <c r="Z768" s="58">
        <f t="shared" si="150"/>
        <v>283405543.56800002</v>
      </c>
      <c r="AA768" s="85"/>
      <c r="AB768" s="86">
        <v>2017</v>
      </c>
      <c r="AC768" s="86"/>
    </row>
    <row r="769" spans="2:29" ht="12.75" customHeight="1">
      <c r="B769" s="80" t="s">
        <v>1813</v>
      </c>
      <c r="C769" s="81" t="s">
        <v>88</v>
      </c>
      <c r="D769" s="90" t="s">
        <v>1814</v>
      </c>
      <c r="E769" s="90" t="s">
        <v>1815</v>
      </c>
      <c r="F769" s="90" t="s">
        <v>1815</v>
      </c>
      <c r="G769" s="81"/>
      <c r="H769" s="79" t="s">
        <v>93</v>
      </c>
      <c r="I769" s="82">
        <v>30</v>
      </c>
      <c r="J769" s="81" t="s">
        <v>112</v>
      </c>
      <c r="K769" s="81" t="s">
        <v>95</v>
      </c>
      <c r="L769" s="81"/>
      <c r="M769" s="72" t="s">
        <v>1599</v>
      </c>
      <c r="N769" s="79"/>
      <c r="O769" s="83"/>
      <c r="P769" s="83"/>
      <c r="Q769" s="83"/>
      <c r="R769" s="83"/>
      <c r="S769" s="92">
        <v>6272000</v>
      </c>
      <c r="T769" s="92">
        <v>6272000</v>
      </c>
      <c r="U769" s="92">
        <v>6272000</v>
      </c>
      <c r="V769" s="92">
        <v>6272000</v>
      </c>
      <c r="W769" s="92">
        <v>6272000</v>
      </c>
      <c r="X769" s="84"/>
      <c r="Y769" s="84">
        <v>0</v>
      </c>
      <c r="Z769" s="58">
        <f t="shared" si="150"/>
        <v>0</v>
      </c>
      <c r="AA769" s="85"/>
      <c r="AB769" s="86">
        <v>2017</v>
      </c>
      <c r="AC769" s="86" t="s">
        <v>105</v>
      </c>
    </row>
    <row r="770" spans="2:29" ht="12.75" customHeight="1">
      <c r="B770" s="80" t="s">
        <v>1816</v>
      </c>
      <c r="C770" s="81" t="s">
        <v>88</v>
      </c>
      <c r="D770" s="81" t="s">
        <v>1788</v>
      </c>
      <c r="E770" s="81" t="s">
        <v>1789</v>
      </c>
      <c r="F770" s="81" t="s">
        <v>1789</v>
      </c>
      <c r="G770" s="81"/>
      <c r="H770" s="79" t="s">
        <v>93</v>
      </c>
      <c r="I770" s="82">
        <v>20</v>
      </c>
      <c r="J770" s="81" t="s">
        <v>112</v>
      </c>
      <c r="K770" s="81" t="s">
        <v>95</v>
      </c>
      <c r="L770" s="81"/>
      <c r="M770" s="72" t="s">
        <v>1599</v>
      </c>
      <c r="N770" s="79"/>
      <c r="O770" s="83"/>
      <c r="P770" s="83"/>
      <c r="Q770" s="83"/>
      <c r="R770" s="83"/>
      <c r="S770" s="92">
        <v>193364000</v>
      </c>
      <c r="T770" s="92">
        <v>193364000</v>
      </c>
      <c r="U770" s="92">
        <v>193364000</v>
      </c>
      <c r="V770" s="92">
        <v>193364000</v>
      </c>
      <c r="W770" s="92">
        <v>193364000</v>
      </c>
      <c r="X770" s="84"/>
      <c r="Y770" s="84">
        <v>0</v>
      </c>
      <c r="Z770" s="58">
        <f>Y770*1.12</f>
        <v>0</v>
      </c>
      <c r="AA770" s="85"/>
      <c r="AB770" s="86">
        <v>2017</v>
      </c>
      <c r="AC770" s="86" t="s">
        <v>105</v>
      </c>
    </row>
    <row r="771" spans="2:29" ht="12.75" customHeight="1">
      <c r="B771" s="80" t="s">
        <v>1817</v>
      </c>
      <c r="C771" s="81" t="s">
        <v>88</v>
      </c>
      <c r="D771" s="81" t="s">
        <v>1788</v>
      </c>
      <c r="E771" s="81" t="s">
        <v>1789</v>
      </c>
      <c r="F771" s="81" t="s">
        <v>1789</v>
      </c>
      <c r="G771" s="81"/>
      <c r="H771" s="79" t="s">
        <v>93</v>
      </c>
      <c r="I771" s="82">
        <v>20</v>
      </c>
      <c r="J771" s="81" t="s">
        <v>112</v>
      </c>
      <c r="K771" s="81" t="s">
        <v>95</v>
      </c>
      <c r="L771" s="81"/>
      <c r="M771" s="72" t="s">
        <v>1599</v>
      </c>
      <c r="N771" s="79"/>
      <c r="O771" s="83"/>
      <c r="P771" s="83"/>
      <c r="Q771" s="83"/>
      <c r="R771" s="83"/>
      <c r="S771" s="92">
        <v>193364000</v>
      </c>
      <c r="T771" s="83">
        <f>193364000+13608309.94</f>
        <v>206972309.94</v>
      </c>
      <c r="U771" s="92">
        <v>193364000</v>
      </c>
      <c r="V771" s="92">
        <v>193364000</v>
      </c>
      <c r="W771" s="92">
        <v>193364000</v>
      </c>
      <c r="X771" s="84"/>
      <c r="Y771" s="84">
        <f>S771+T771+U771+V771+W771</f>
        <v>980428309.94000006</v>
      </c>
      <c r="Z771" s="58">
        <f>Y771*1.12</f>
        <v>1098079707.1328001</v>
      </c>
      <c r="AA771" s="85"/>
      <c r="AB771" s="86">
        <v>2017</v>
      </c>
      <c r="AC771" s="79" t="s">
        <v>1545</v>
      </c>
    </row>
    <row r="772" spans="2:29" ht="12.75" customHeight="1">
      <c r="B772" s="8" t="s">
        <v>49</v>
      </c>
      <c r="C772" s="9"/>
      <c r="D772" s="10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35" t="s">
        <v>36</v>
      </c>
      <c r="Z772" s="36" t="s">
        <v>36</v>
      </c>
      <c r="AA772" s="13"/>
      <c r="AB772" s="13"/>
      <c r="AC772" s="11"/>
    </row>
    <row r="773" spans="2:29" ht="12.75" customHeight="1">
      <c r="B773" s="11"/>
      <c r="C773" s="11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3"/>
      <c r="AA773" s="13"/>
      <c r="AB773" s="13"/>
      <c r="AC773" s="11"/>
    </row>
    <row r="774" spans="2:29" ht="12.75" customHeight="1">
      <c r="B774" s="14" t="s">
        <v>50</v>
      </c>
      <c r="C774" s="14"/>
      <c r="D774" s="11"/>
      <c r="E774" s="14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35" t="s">
        <v>36</v>
      </c>
      <c r="Z774" s="36" t="s">
        <v>36</v>
      </c>
      <c r="AA774" s="13"/>
      <c r="AB774" s="13"/>
      <c r="AC774" s="11"/>
    </row>
    <row r="775" spans="2:29" ht="12.75" customHeight="1">
      <c r="B775" s="15"/>
      <c r="C775" s="15"/>
      <c r="D775" s="16"/>
      <c r="E775" s="15"/>
      <c r="F775" s="17"/>
      <c r="G775" s="17"/>
      <c r="H775" s="17"/>
      <c r="I775" s="17"/>
      <c r="J775" s="17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2:29" ht="12.75" customHeight="1">
      <c r="B776" s="37"/>
      <c r="C776" s="93" t="s">
        <v>1818</v>
      </c>
      <c r="D776" s="39"/>
      <c r="E776" s="39"/>
      <c r="F776" s="39"/>
      <c r="G776" s="39"/>
      <c r="H776" s="39"/>
      <c r="I776" s="39"/>
      <c r="J776" s="39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37"/>
      <c r="Y776" s="37"/>
      <c r="Z776" s="37"/>
      <c r="AA776" s="37"/>
      <c r="AB776" s="37"/>
      <c r="AC776" s="37"/>
    </row>
    <row r="777" spans="2:29" ht="12.75" customHeight="1">
      <c r="B777" s="37"/>
      <c r="C777" s="38" t="s">
        <v>51</v>
      </c>
      <c r="D777" s="41"/>
      <c r="E777" s="41"/>
      <c r="F777" s="40"/>
      <c r="G777" s="40"/>
      <c r="H777" s="40"/>
      <c r="I777" s="40"/>
      <c r="J777" s="41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37"/>
      <c r="Y777" s="37"/>
      <c r="Z777" s="37"/>
      <c r="AA777" s="37"/>
      <c r="AB777" s="37"/>
      <c r="AC777" s="37"/>
    </row>
    <row r="778" spans="2:29" ht="12.75" customHeight="1">
      <c r="B778" s="37"/>
      <c r="C778" s="38" t="s">
        <v>52</v>
      </c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37"/>
      <c r="Y778" s="37"/>
      <c r="Z778" s="37"/>
      <c r="AA778" s="37"/>
      <c r="AB778" s="37"/>
      <c r="AC778" s="37"/>
    </row>
    <row r="779" spans="2:29" ht="12.75" customHeight="1">
      <c r="B779" s="40"/>
      <c r="C779" s="38" t="s">
        <v>53</v>
      </c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37"/>
      <c r="Y779" s="37"/>
      <c r="Z779" s="37"/>
      <c r="AA779" s="37"/>
      <c r="AB779" s="37"/>
      <c r="AC779" s="37"/>
    </row>
    <row r="780" spans="2:29" ht="12.75" customHeight="1">
      <c r="B780" s="37"/>
      <c r="C780" s="42" t="s">
        <v>54</v>
      </c>
      <c r="D780" s="41"/>
      <c r="E780" s="41"/>
      <c r="F780" s="41"/>
      <c r="G780" s="41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37"/>
      <c r="Y780" s="37"/>
      <c r="Z780" s="37"/>
      <c r="AA780" s="37"/>
      <c r="AB780" s="37"/>
      <c r="AC780" s="37"/>
    </row>
    <row r="781" spans="2:29" ht="12.75" customHeight="1">
      <c r="B781" s="43">
        <v>1</v>
      </c>
      <c r="C781" s="94" t="s">
        <v>55</v>
      </c>
      <c r="D781" s="94"/>
      <c r="E781" s="94"/>
      <c r="F781" s="94"/>
      <c r="G781" s="94"/>
      <c r="H781" s="94"/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44"/>
      <c r="W781" s="38"/>
      <c r="X781" s="37"/>
      <c r="Y781" s="37"/>
      <c r="Z781" s="37"/>
      <c r="AA781" s="37"/>
      <c r="AB781" s="37"/>
      <c r="AC781" s="37"/>
    </row>
    <row r="782" spans="2:29" ht="12.75" customHeight="1">
      <c r="B782" s="43"/>
      <c r="C782" s="45" t="s">
        <v>56</v>
      </c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43"/>
      <c r="C783" s="46" t="s">
        <v>57</v>
      </c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38"/>
      <c r="X783" s="37"/>
      <c r="Y783" s="37"/>
      <c r="Z783" s="37"/>
      <c r="AA783" s="37"/>
      <c r="AB783" s="37"/>
      <c r="AC783" s="37"/>
    </row>
    <row r="784" spans="2:29" ht="12.75" customHeight="1">
      <c r="B784" s="43"/>
      <c r="C784" s="38" t="s">
        <v>58</v>
      </c>
      <c r="D784" s="47"/>
      <c r="E784" s="47"/>
      <c r="F784" s="47"/>
      <c r="G784" s="47"/>
      <c r="H784" s="47"/>
      <c r="I784" s="47"/>
      <c r="J784" s="47"/>
      <c r="K784" s="47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43"/>
      <c r="C785" s="42" t="s">
        <v>59</v>
      </c>
      <c r="D785" s="47"/>
      <c r="E785" s="47"/>
      <c r="F785" s="47"/>
      <c r="G785" s="47"/>
      <c r="H785" s="47"/>
      <c r="I785" s="47"/>
      <c r="J785" s="47"/>
      <c r="K785" s="47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43"/>
      <c r="C786" s="42" t="s">
        <v>60</v>
      </c>
      <c r="D786" s="47"/>
      <c r="E786" s="47"/>
      <c r="F786" s="47"/>
      <c r="G786" s="47"/>
      <c r="H786" s="47"/>
      <c r="I786" s="47"/>
      <c r="J786" s="47"/>
      <c r="K786" s="47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38"/>
      <c r="X786" s="37"/>
      <c r="Y786" s="37"/>
      <c r="Z786" s="37"/>
      <c r="AA786" s="37"/>
      <c r="AB786" s="37"/>
      <c r="AC786" s="37"/>
    </row>
    <row r="787" spans="2:29" ht="12.75" customHeight="1">
      <c r="B787" s="43"/>
      <c r="C787" s="46" t="s">
        <v>61</v>
      </c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38"/>
      <c r="X787" s="37"/>
      <c r="Y787" s="37"/>
      <c r="Z787" s="37"/>
      <c r="AA787" s="37"/>
      <c r="AB787" s="37"/>
      <c r="AC787" s="37"/>
    </row>
    <row r="788" spans="2:29" ht="12.75" customHeight="1">
      <c r="B788" s="41"/>
      <c r="C788" s="38" t="s">
        <v>62</v>
      </c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38"/>
      <c r="X788" s="37"/>
      <c r="Y788" s="37"/>
      <c r="Z788" s="37"/>
      <c r="AA788" s="37"/>
      <c r="AB788" s="37"/>
      <c r="AC788" s="37"/>
    </row>
    <row r="789" spans="2:29" ht="12.75" customHeight="1">
      <c r="B789" s="41"/>
      <c r="C789" s="38" t="s">
        <v>63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38"/>
      <c r="X789" s="37"/>
      <c r="Y789" s="37"/>
      <c r="Z789" s="37"/>
      <c r="AA789" s="37"/>
      <c r="AB789" s="37"/>
      <c r="AC789" s="37"/>
    </row>
    <row r="790" spans="2:29" ht="12.75" customHeight="1">
      <c r="B790" s="41"/>
      <c r="C790" s="94" t="s">
        <v>64</v>
      </c>
      <c r="D790" s="94"/>
      <c r="E790" s="94"/>
      <c r="F790" s="94"/>
      <c r="G790" s="94"/>
      <c r="H790" s="94"/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44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41"/>
      <c r="C791" s="46" t="s">
        <v>65</v>
      </c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38"/>
      <c r="X791" s="37"/>
      <c r="Y791" s="37"/>
      <c r="Z791" s="37"/>
      <c r="AA791" s="37"/>
      <c r="AB791" s="37"/>
      <c r="AC791" s="37"/>
    </row>
    <row r="792" spans="2:29" ht="12.75" customHeight="1">
      <c r="B792" s="41"/>
      <c r="C792" s="46" t="s">
        <v>66</v>
      </c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38"/>
      <c r="X792" s="37"/>
      <c r="Y792" s="37"/>
      <c r="Z792" s="37"/>
      <c r="AA792" s="37"/>
      <c r="AB792" s="37"/>
      <c r="AC792" s="37"/>
    </row>
    <row r="793" spans="2:29" ht="12.75" customHeight="1">
      <c r="B793" s="41"/>
      <c r="C793" s="95" t="s">
        <v>67</v>
      </c>
      <c r="D793" s="95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47"/>
      <c r="W793" s="38"/>
      <c r="X793" s="37"/>
      <c r="Y793" s="37"/>
      <c r="Z793" s="37"/>
      <c r="AA793" s="37"/>
      <c r="AB793" s="37"/>
      <c r="AC793" s="37"/>
    </row>
    <row r="794" spans="2:29" ht="12.75" customHeight="1">
      <c r="B794" s="41"/>
      <c r="C794" s="49" t="s">
        <v>68</v>
      </c>
      <c r="D794" s="49"/>
      <c r="E794" s="49"/>
      <c r="F794" s="49"/>
      <c r="G794" s="49"/>
      <c r="H794" s="49"/>
      <c r="I794" s="49"/>
      <c r="J794" s="49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37"/>
      <c r="Y794" s="37"/>
      <c r="Z794" s="37"/>
      <c r="AA794" s="37"/>
      <c r="AB794" s="37"/>
      <c r="AC794" s="37"/>
    </row>
    <row r="795" spans="2:29" ht="12.75" customHeight="1">
      <c r="B795" s="43">
        <v>2</v>
      </c>
      <c r="C795" s="38" t="s">
        <v>69</v>
      </c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3">
        <v>3</v>
      </c>
      <c r="C796" s="38" t="s">
        <v>70</v>
      </c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7"/>
      <c r="Y796" s="37"/>
      <c r="Z796" s="37"/>
      <c r="AA796" s="37"/>
      <c r="AB796" s="37"/>
      <c r="AC796" s="37"/>
    </row>
    <row r="797" spans="2:29" ht="12.75" customHeight="1">
      <c r="B797" s="43">
        <v>4</v>
      </c>
      <c r="C797" s="38" t="s">
        <v>71</v>
      </c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7"/>
      <c r="Y797" s="37"/>
      <c r="Z797" s="37"/>
      <c r="AA797" s="37"/>
      <c r="AB797" s="37"/>
      <c r="AC797" s="37"/>
    </row>
    <row r="798" spans="2:29" ht="12.75" customHeight="1">
      <c r="B798" s="43">
        <v>5</v>
      </c>
      <c r="C798" s="94" t="s">
        <v>72</v>
      </c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37"/>
      <c r="Y798" s="37"/>
      <c r="Z798" s="37"/>
      <c r="AA798" s="37"/>
      <c r="AB798" s="37"/>
      <c r="AC798" s="37"/>
    </row>
    <row r="799" spans="2:29" ht="12.75" customHeight="1">
      <c r="B799" s="43">
        <v>6</v>
      </c>
      <c r="C799" s="96" t="s">
        <v>73</v>
      </c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37"/>
      <c r="Y799" s="37"/>
      <c r="Z799" s="37"/>
      <c r="AA799" s="37"/>
      <c r="AB799" s="37"/>
      <c r="AC799" s="37"/>
    </row>
    <row r="800" spans="2:29" ht="12.75" customHeight="1">
      <c r="B800" s="43">
        <v>7</v>
      </c>
      <c r="C800" s="38" t="s">
        <v>74</v>
      </c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7"/>
      <c r="Y800" s="37"/>
      <c r="Z800" s="37"/>
      <c r="AA800" s="37"/>
      <c r="AB800" s="37"/>
      <c r="AC800" s="37"/>
    </row>
    <row r="801" spans="2:29" ht="12.75" customHeight="1">
      <c r="B801" s="18">
        <v>8</v>
      </c>
      <c r="C801" s="29" t="s">
        <v>75</v>
      </c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7"/>
      <c r="Y801" s="37"/>
      <c r="Z801" s="37"/>
      <c r="AA801" s="37"/>
      <c r="AB801" s="37"/>
      <c r="AC801" s="37"/>
    </row>
    <row r="802" spans="2:29" ht="12.75" customHeight="1">
      <c r="B802" s="43">
        <v>9</v>
      </c>
      <c r="C802" s="96" t="s">
        <v>76</v>
      </c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50"/>
      <c r="Y802" s="50"/>
      <c r="Z802" s="50"/>
      <c r="AA802" s="37"/>
      <c r="AB802" s="37"/>
      <c r="AC802" s="37"/>
    </row>
    <row r="803" spans="2:29" ht="12.75" customHeight="1">
      <c r="B803" s="43">
        <v>10</v>
      </c>
      <c r="C803" s="94" t="s">
        <v>77</v>
      </c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7"/>
      <c r="Y803" s="37"/>
      <c r="Z803" s="37"/>
      <c r="AA803" s="37"/>
      <c r="AB803" s="37"/>
      <c r="AC803" s="37"/>
    </row>
    <row r="804" spans="2:29" ht="12.75" customHeight="1">
      <c r="B804" s="43"/>
      <c r="C804" s="94"/>
      <c r="D804" s="94"/>
      <c r="E804" s="94"/>
      <c r="F804" s="94"/>
      <c r="G804" s="94"/>
      <c r="H804" s="94"/>
      <c r="I804" s="94"/>
      <c r="J804" s="94"/>
      <c r="K804" s="94"/>
      <c r="L804" s="94"/>
      <c r="M804" s="94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3">
        <v>11</v>
      </c>
      <c r="C805" s="94" t="s">
        <v>78</v>
      </c>
      <c r="D805" s="94"/>
      <c r="E805" s="94"/>
      <c r="F805" s="94"/>
      <c r="G805" s="94"/>
      <c r="H805" s="94"/>
      <c r="I805" s="94"/>
      <c r="J805" s="94"/>
      <c r="K805" s="94"/>
      <c r="L805" s="94"/>
      <c r="M805" s="94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7"/>
      <c r="Y805" s="37"/>
      <c r="Z805" s="37"/>
      <c r="AA805" s="37"/>
      <c r="AB805" s="37"/>
      <c r="AC805" s="37"/>
    </row>
    <row r="806" spans="2:29" ht="12.75" customHeight="1">
      <c r="B806" s="43">
        <v>12</v>
      </c>
      <c r="C806" s="94" t="s">
        <v>79</v>
      </c>
      <c r="D806" s="94"/>
      <c r="E806" s="94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37"/>
      <c r="Y806" s="37"/>
      <c r="Z806" s="37"/>
      <c r="AA806" s="37"/>
      <c r="AB806" s="37"/>
      <c r="AC806" s="37"/>
    </row>
    <row r="807" spans="2:29" ht="12.75" customHeight="1">
      <c r="B807" s="43">
        <v>13</v>
      </c>
      <c r="C807" s="38" t="s">
        <v>80</v>
      </c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7"/>
      <c r="Y807" s="37"/>
      <c r="Z807" s="37"/>
      <c r="AA807" s="37"/>
      <c r="AB807" s="37"/>
      <c r="AC807" s="37"/>
    </row>
    <row r="808" spans="2:29" ht="12.75" customHeight="1">
      <c r="B808" s="43">
        <v>14</v>
      </c>
      <c r="C808" s="94" t="s">
        <v>81</v>
      </c>
      <c r="D808" s="94"/>
      <c r="E808" s="94"/>
      <c r="F808" s="94"/>
      <c r="G808" s="94"/>
      <c r="H808" s="94"/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37"/>
      <c r="Y808" s="37"/>
      <c r="Z808" s="37"/>
      <c r="AA808" s="37"/>
      <c r="AB808" s="37"/>
      <c r="AC808" s="37"/>
    </row>
    <row r="809" spans="2:29" ht="12.75" customHeight="1">
      <c r="B809" s="43">
        <v>15</v>
      </c>
      <c r="C809" s="38" t="s">
        <v>82</v>
      </c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7"/>
      <c r="Y809" s="37"/>
      <c r="Z809" s="37"/>
      <c r="AA809" s="37"/>
      <c r="AB809" s="37"/>
      <c r="AC809" s="37"/>
    </row>
    <row r="810" spans="2:29" ht="12.75" customHeight="1">
      <c r="B810" s="43" t="s">
        <v>83</v>
      </c>
      <c r="C810" s="38" t="s">
        <v>84</v>
      </c>
      <c r="D810" s="38"/>
      <c r="E810" s="38"/>
      <c r="F810" s="38"/>
      <c r="G810" s="38"/>
      <c r="H810" s="38"/>
      <c r="I810" s="38"/>
      <c r="J810" s="38"/>
      <c r="K810" s="38"/>
      <c r="L810" s="44"/>
      <c r="M810" s="44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7"/>
      <c r="Y810" s="37"/>
      <c r="Z810" s="37"/>
      <c r="AA810" s="37"/>
      <c r="AB810" s="37"/>
      <c r="AC810" s="37"/>
    </row>
    <row r="811" spans="2:29" ht="12.75" customHeight="1">
      <c r="B811" s="43">
        <v>18</v>
      </c>
      <c r="C811" s="94" t="s">
        <v>85</v>
      </c>
      <c r="D811" s="94"/>
      <c r="E811" s="94"/>
      <c r="F811" s="94"/>
      <c r="G811" s="94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51"/>
      <c r="Y811" s="51"/>
      <c r="Z811" s="51"/>
      <c r="AA811" s="37"/>
      <c r="AB811" s="37"/>
      <c r="AC811" s="37"/>
    </row>
    <row r="812" spans="2:29" ht="12.75" customHeight="1">
      <c r="B812" s="43">
        <v>19</v>
      </c>
      <c r="C812" s="94" t="s">
        <v>86</v>
      </c>
      <c r="D812" s="94"/>
      <c r="E812" s="94"/>
      <c r="F812" s="94"/>
      <c r="G812" s="94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37"/>
      <c r="Y812" s="37"/>
      <c r="Z812" s="37"/>
      <c r="AA812" s="37"/>
      <c r="AB812" s="37"/>
      <c r="AC812" s="37"/>
    </row>
    <row r="813" spans="2:29" ht="12.75" customHeight="1">
      <c r="B813" s="43">
        <v>20</v>
      </c>
      <c r="C813" s="38" t="s">
        <v>87</v>
      </c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7"/>
      <c r="Y813" s="37"/>
      <c r="Z813" s="37"/>
      <c r="AA813" s="37"/>
      <c r="AB813" s="37"/>
      <c r="AC813" s="37"/>
    </row>
    <row r="814" spans="2:29" ht="12.75" customHeight="1">
      <c r="B814" s="18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806:W806"/>
    <mergeCell ref="C808:W808"/>
    <mergeCell ref="C811:W811"/>
    <mergeCell ref="C812:W812"/>
    <mergeCell ref="C781:U781"/>
    <mergeCell ref="C790:U790"/>
    <mergeCell ref="C793:U793"/>
    <mergeCell ref="C798:W798"/>
    <mergeCell ref="C799:W799"/>
    <mergeCell ref="C802:W802"/>
    <mergeCell ref="C805:M805"/>
    <mergeCell ref="C803:M804"/>
  </mergeCells>
  <pageMargins left="0" right="0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2018-06-20T11:35:10Z</cp:lastPrinted>
  <dcterms:created xsi:type="dcterms:W3CDTF">2018-06-20T11:17:04Z</dcterms:created>
  <dcterms:modified xsi:type="dcterms:W3CDTF">2018-06-20T11:35:16Z</dcterms:modified>
</cp:coreProperties>
</file>